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580" tabRatio="740"/>
  </bookViews>
  <sheets>
    <sheet name="چک لیست شهر" sheetId="1" r:id="rId1"/>
    <sheet name="جدول 2 ورود درصد نهایی کسب شده" sheetId="2" r:id="rId2"/>
    <sheet name="Sheet3" sheetId="3" r:id="rId3"/>
    <sheet name="Sheet5" sheetId="7" r:id="rId4"/>
  </sheets>
  <calcPr calcId="124519"/>
</workbook>
</file>

<file path=xl/calcChain.xml><?xml version="1.0" encoding="utf-8"?>
<calcChain xmlns="http://schemas.openxmlformats.org/spreadsheetml/2006/main">
  <c r="T19" i="1"/>
  <c r="S19"/>
  <c r="R19"/>
  <c r="Q19"/>
  <c r="P19"/>
  <c r="O19"/>
  <c r="N19"/>
  <c r="M19"/>
  <c r="L19"/>
  <c r="K19"/>
  <c r="J19"/>
  <c r="I19"/>
  <c r="H19"/>
  <c r="G19"/>
  <c r="F19"/>
  <c r="E19"/>
  <c r="F130"/>
  <c r="G130"/>
  <c r="H130"/>
  <c r="I130"/>
  <c r="J130"/>
  <c r="K130"/>
  <c r="L130"/>
  <c r="M130"/>
  <c r="N130"/>
  <c r="O130"/>
  <c r="P130"/>
  <c r="Q130"/>
  <c r="R130"/>
  <c r="E130"/>
  <c r="E115"/>
  <c r="E91"/>
  <c r="E69"/>
  <c r="E38"/>
  <c r="F38"/>
  <c r="G38"/>
  <c r="H38"/>
  <c r="I38"/>
  <c r="J38"/>
  <c r="K38"/>
  <c r="L38"/>
  <c r="M38"/>
  <c r="N38"/>
  <c r="O38"/>
  <c r="P38"/>
  <c r="Q38"/>
  <c r="R38"/>
  <c r="F69"/>
  <c r="G69"/>
  <c r="H69"/>
  <c r="I69"/>
  <c r="J69"/>
  <c r="K69"/>
  <c r="L69"/>
  <c r="M69"/>
  <c r="N69"/>
  <c r="O69"/>
  <c r="P69"/>
  <c r="Q69"/>
  <c r="R69"/>
  <c r="F91"/>
  <c r="G91"/>
  <c r="H91"/>
  <c r="I91"/>
  <c r="J91"/>
  <c r="K91"/>
  <c r="L91"/>
  <c r="M91"/>
  <c r="N91"/>
  <c r="O91"/>
  <c r="P91"/>
  <c r="Q91"/>
  <c r="R91"/>
  <c r="R18"/>
  <c r="Q18"/>
  <c r="P18"/>
  <c r="O18"/>
  <c r="N18"/>
  <c r="M18"/>
  <c r="L18"/>
  <c r="K18"/>
  <c r="J18"/>
  <c r="I18"/>
  <c r="H18"/>
  <c r="G18"/>
  <c r="F18"/>
  <c r="R37"/>
  <c r="Q37"/>
  <c r="P37"/>
  <c r="O37"/>
  <c r="N37"/>
  <c r="M37"/>
  <c r="L37"/>
  <c r="K37"/>
  <c r="J37"/>
  <c r="I37"/>
  <c r="H37"/>
  <c r="G37"/>
  <c r="F37"/>
  <c r="R68"/>
  <c r="Q68"/>
  <c r="P68"/>
  <c r="O68"/>
  <c r="N68"/>
  <c r="M68"/>
  <c r="L68"/>
  <c r="K68"/>
  <c r="J68"/>
  <c r="I68"/>
  <c r="H68"/>
  <c r="G68"/>
  <c r="F68"/>
  <c r="R90"/>
  <c r="Q90"/>
  <c r="P90"/>
  <c r="O90"/>
  <c r="N90"/>
  <c r="M90"/>
  <c r="L90"/>
  <c r="K90"/>
  <c r="J90"/>
  <c r="I90"/>
  <c r="H90"/>
  <c r="G90"/>
  <c r="F90"/>
  <c r="R114"/>
  <c r="R115" s="1"/>
  <c r="Q114"/>
  <c r="Q115" s="1"/>
  <c r="P114"/>
  <c r="P115" s="1"/>
  <c r="O114"/>
  <c r="O115" s="1"/>
  <c r="N114"/>
  <c r="N115" s="1"/>
  <c r="M114"/>
  <c r="M115" s="1"/>
  <c r="L114"/>
  <c r="L115" s="1"/>
  <c r="K114"/>
  <c r="K115" s="1"/>
  <c r="J114"/>
  <c r="J115" s="1"/>
  <c r="I114"/>
  <c r="I115" s="1"/>
  <c r="H114"/>
  <c r="H115" s="1"/>
  <c r="G114"/>
  <c r="G115" s="1"/>
  <c r="F114"/>
  <c r="F115" s="1"/>
  <c r="F129"/>
  <c r="G129"/>
  <c r="H129"/>
  <c r="I129"/>
  <c r="J129"/>
  <c r="K129"/>
  <c r="L129"/>
  <c r="M129"/>
  <c r="N129"/>
  <c r="O129"/>
  <c r="P129"/>
  <c r="Q129"/>
  <c r="R129"/>
  <c r="E37"/>
  <c r="T128"/>
  <c r="S128"/>
  <c r="T127"/>
  <c r="S127"/>
  <c r="T126"/>
  <c r="S126"/>
  <c r="T125"/>
  <c r="S125"/>
  <c r="T124"/>
  <c r="S124"/>
  <c r="T123"/>
  <c r="S123"/>
  <c r="T122"/>
  <c r="S122"/>
  <c r="T121"/>
  <c r="S121"/>
  <c r="T120"/>
  <c r="S120"/>
  <c r="T119"/>
  <c r="S119"/>
  <c r="T118"/>
  <c r="S118"/>
  <c r="T117"/>
  <c r="S117"/>
  <c r="T116"/>
  <c r="S116"/>
  <c r="T113"/>
  <c r="S113"/>
  <c r="T112"/>
  <c r="S112"/>
  <c r="T111"/>
  <c r="S111"/>
  <c r="T110"/>
  <c r="S110"/>
  <c r="T109"/>
  <c r="S109"/>
  <c r="T108"/>
  <c r="S108"/>
  <c r="T107"/>
  <c r="S107"/>
  <c r="T106"/>
  <c r="S106"/>
  <c r="T105"/>
  <c r="S105"/>
  <c r="T104"/>
  <c r="S104"/>
  <c r="T103"/>
  <c r="S103"/>
  <c r="T102"/>
  <c r="S102"/>
  <c r="T101"/>
  <c r="S101"/>
  <c r="T89"/>
  <c r="S89"/>
  <c r="T88"/>
  <c r="S88"/>
  <c r="T87"/>
  <c r="S87"/>
  <c r="T86"/>
  <c r="S86"/>
  <c r="T85"/>
  <c r="S85"/>
  <c r="T84"/>
  <c r="S84"/>
  <c r="T83"/>
  <c r="S83"/>
  <c r="T82"/>
  <c r="S82"/>
  <c r="T81"/>
  <c r="S81"/>
  <c r="T80"/>
  <c r="S80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67"/>
  <c r="S67"/>
  <c r="T66"/>
  <c r="S66"/>
  <c r="T65"/>
  <c r="S65"/>
  <c r="T64"/>
  <c r="S64"/>
  <c r="T63"/>
  <c r="S63"/>
  <c r="T62"/>
  <c r="S62"/>
  <c r="T61"/>
  <c r="S61"/>
  <c r="T60"/>
  <c r="S60"/>
  <c r="T59"/>
  <c r="S59"/>
  <c r="T58"/>
  <c r="S58"/>
  <c r="T57"/>
  <c r="S57"/>
  <c r="T56"/>
  <c r="S56"/>
  <c r="T55"/>
  <c r="S55"/>
  <c r="T54"/>
  <c r="S54"/>
  <c r="T53"/>
  <c r="S53"/>
  <c r="T52"/>
  <c r="S52"/>
  <c r="T51"/>
  <c r="S51"/>
  <c r="T50"/>
  <c r="S50"/>
  <c r="T49"/>
  <c r="S49"/>
  <c r="T48"/>
  <c r="S48"/>
  <c r="T47"/>
  <c r="S47"/>
  <c r="T46"/>
  <c r="S46"/>
  <c r="T45"/>
  <c r="S45"/>
  <c r="T44"/>
  <c r="S44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S7"/>
  <c r="T6"/>
  <c r="S6"/>
  <c r="T5"/>
  <c r="S5"/>
  <c r="Q131" l="1"/>
  <c r="Q132" s="1"/>
  <c r="R131"/>
  <c r="R132" s="1"/>
  <c r="E129"/>
  <c r="E114"/>
  <c r="E90"/>
  <c r="E68"/>
  <c r="S37"/>
  <c r="T37" l="1"/>
  <c r="S91"/>
  <c r="S90"/>
  <c r="T91"/>
  <c r="T90"/>
  <c r="S130"/>
  <c r="S129"/>
  <c r="F131"/>
  <c r="F132" s="1"/>
  <c r="T18"/>
  <c r="S115"/>
  <c r="S114"/>
  <c r="T115"/>
  <c r="T114"/>
  <c r="T129"/>
  <c r="T69"/>
  <c r="T68"/>
  <c r="S69"/>
  <c r="S68"/>
  <c r="P131"/>
  <c r="P132" s="1"/>
  <c r="N131"/>
  <c r="N132" s="1"/>
  <c r="L131"/>
  <c r="L132" s="1"/>
  <c r="J131"/>
  <c r="J132" s="1"/>
  <c r="H131"/>
  <c r="H132" s="1"/>
  <c r="O131"/>
  <c r="O132" s="1"/>
  <c r="M131"/>
  <c r="M132" s="1"/>
  <c r="K131"/>
  <c r="K132" s="1"/>
  <c r="I131"/>
  <c r="I132" s="1"/>
  <c r="G131"/>
  <c r="G132" s="1"/>
  <c r="T130"/>
  <c r="T38"/>
  <c r="S38"/>
  <c r="T131" l="1"/>
  <c r="T132"/>
  <c r="AD4" i="2"/>
  <c r="Y4"/>
  <c r="T4"/>
  <c r="O4"/>
  <c r="J4"/>
  <c r="AC4"/>
  <c r="X4"/>
  <c r="S4"/>
  <c r="N4"/>
  <c r="I4"/>
  <c r="D4"/>
  <c r="AB4"/>
  <c r="W4"/>
  <c r="R4"/>
  <c r="M4"/>
  <c r="H4"/>
  <c r="AD3"/>
  <c r="Y3"/>
  <c r="T3"/>
  <c r="O3"/>
  <c r="J3"/>
  <c r="I3"/>
  <c r="I18" s="1"/>
  <c r="S3"/>
  <c r="S18" s="1"/>
  <c r="X3"/>
  <c r="AC3"/>
  <c r="N3"/>
  <c r="M3"/>
  <c r="R3"/>
  <c r="W3"/>
  <c r="AB3"/>
  <c r="C3"/>
  <c r="G3"/>
  <c r="L3"/>
  <c r="Q3"/>
  <c r="V3"/>
  <c r="AA3"/>
  <c r="E18" i="1"/>
  <c r="E131" l="1"/>
  <c r="S131" s="1"/>
  <c r="S18"/>
  <c r="AD18" i="2"/>
  <c r="W18"/>
  <c r="O18"/>
  <c r="R18"/>
  <c r="T18"/>
  <c r="AC18"/>
  <c r="X18"/>
  <c r="N18"/>
  <c r="M18"/>
  <c r="Y18"/>
  <c r="J18"/>
  <c r="AB18"/>
  <c r="G4"/>
  <c r="K4" s="1"/>
  <c r="Q4"/>
  <c r="U4" s="1"/>
  <c r="AA4"/>
  <c r="AE4" s="1"/>
  <c r="B4"/>
  <c r="L4"/>
  <c r="L18" s="1"/>
  <c r="V4"/>
  <c r="V18" s="1"/>
  <c r="U3"/>
  <c r="U18" s="1"/>
  <c r="AE3"/>
  <c r="AE18" s="1"/>
  <c r="Z3"/>
  <c r="P3"/>
  <c r="E132" i="1" l="1"/>
  <c r="S132" s="1"/>
  <c r="B3" i="2"/>
  <c r="B18" s="1"/>
  <c r="Q18"/>
  <c r="E3"/>
  <c r="H3"/>
  <c r="D3"/>
  <c r="E4"/>
  <c r="C4"/>
  <c r="C18" s="1"/>
  <c r="Z4"/>
  <c r="AA18"/>
  <c r="P4"/>
  <c r="P18" s="1"/>
  <c r="G18"/>
  <c r="Z18"/>
  <c r="D18" l="1"/>
  <c r="F3"/>
  <c r="H18"/>
  <c r="K3"/>
  <c r="K18" s="1"/>
  <c r="E18"/>
  <c r="F4"/>
  <c r="AF4" s="1"/>
  <c r="F18" l="1"/>
  <c r="AF3"/>
</calcChain>
</file>

<file path=xl/sharedStrings.xml><?xml version="1.0" encoding="utf-8"?>
<sst xmlns="http://schemas.openxmlformats.org/spreadsheetml/2006/main" count="267" uniqueCount="159">
  <si>
    <t>فرآیند</t>
  </si>
  <si>
    <t>ریز فرایند</t>
  </si>
  <si>
    <t>نوع فعالیت</t>
  </si>
  <si>
    <t>آموزش</t>
  </si>
  <si>
    <t xml:space="preserve"> سازماندهي  </t>
  </si>
  <si>
    <t>تجهيزات و امکانات</t>
  </si>
  <si>
    <t>مستندات دوره های آموزشی</t>
  </si>
  <si>
    <t xml:space="preserve"> آیا برنامه زمانبندی آموزشی وجود دارد؟</t>
  </si>
  <si>
    <t xml:space="preserve">دستورالعمل‌ها </t>
  </si>
  <si>
    <t xml:space="preserve">آیا پسخواندها مورد پیگیری قرار گرفته و جهت مشکلات  مداخله طراحی می شود؟ </t>
  </si>
  <si>
    <t>آمار</t>
  </si>
  <si>
    <t>آیا رسانه آموزشی به طور مناسب توزیع و در اختیار گروه هدف قرار می گیرد؟</t>
  </si>
  <si>
    <t>عملکردپزشك مركز</t>
  </si>
  <si>
    <t xml:space="preserve"> آیا نياز سنجي آموزشی( مطابقت سوالات  با سرفصلهای آموزشی ) برای گروه هدف (مادران، سالمندان و...) انجام می شود؟</t>
  </si>
  <si>
    <t>آیا مشکلات بهداشتی منطقه شناسایی و اولویت بندی شده است ؟</t>
  </si>
  <si>
    <t xml:space="preserve"> آیا فعالیتهای پیش بینی شده انجام می شود ( ثبت درجدول گانت و محاسبه درصد پیشرفت)؟</t>
  </si>
  <si>
    <t>آیا آموزش براساس نتایج نیاز سنجی ارائه می شود؟</t>
  </si>
  <si>
    <t>آیا دستورالعمل‌ها به طور منظم بایگانی شده است؟</t>
  </si>
  <si>
    <t>آیا کارکنان از آخرین دستورالعمل‌ها آگاهی دارند؟</t>
  </si>
  <si>
    <t>آیا منابع آموزشی مرتبط با برنامه وجود دارد ؟</t>
  </si>
  <si>
    <t>مدیریت دارویی</t>
  </si>
  <si>
    <t xml:space="preserve"> آیا پيگيري لازم جهت تامین تجهیزات ، فرمها و دفاترمورد نیاز انجام می شود؟</t>
  </si>
  <si>
    <t>آیا فرمهای اطلاعات آماری تجزیه و تحلیل می شود؟</t>
  </si>
  <si>
    <t xml:space="preserve"> آیا  شاخص ها عملکردی  به طورمقایسه ای و در قالب (جداول، نمودر،پورت فولیوو ...) رسم شده است؟</t>
  </si>
  <si>
    <t>آیا شاخصهای مرکز با سایر مراکز و میانگین شهرستان مقایسه شده است ؟</t>
  </si>
  <si>
    <t xml:space="preserve">آيا پزشک در تدوین مداخلات بر اساس مشكلات اولويت بندي شده همکاری و مشارکت دارد؟ </t>
  </si>
  <si>
    <t>منابع  آموزشی</t>
  </si>
  <si>
    <t xml:space="preserve">نام دانشگاه:               نام شهرستان:                         نام مركز بهداشتي درماني:                           نام ناظر :                            تاریخ بازدید :
</t>
  </si>
  <si>
    <t xml:space="preserve"> آیا جدول گانت فعالیتها تنظیم شده است؟</t>
  </si>
  <si>
    <t>آیا  کارکنان رده میانی  دوره های آموزشی را گذرانده اند؟</t>
  </si>
  <si>
    <t>آیا گزارش عملکرد برنامه به درستی و طبق دستورالعمل تکمیل و ارسال میگردد ؟</t>
  </si>
  <si>
    <t xml:space="preserve">نام دانشگاه:                      نام شهرستان:                         نام مركز بهداشتي درماني:                       نام ناظر :                            تاریخ بازدید :
</t>
  </si>
  <si>
    <t>آیا مهارت کارکنان در زمینه برنامه مورد نظرمطلوب است ؟</t>
  </si>
  <si>
    <t xml:space="preserve">  برنامه ریزی  و آموزش</t>
  </si>
  <si>
    <t>برنامه ریزی آموزشی گروههای هدف</t>
  </si>
  <si>
    <t>درصد</t>
  </si>
  <si>
    <t xml:space="preserve"> جمع امتیاز فرآیند برنامه ریزی و آموزش</t>
  </si>
  <si>
    <t xml:space="preserve"> جمع امتیاز فرآیند سازماندهی</t>
  </si>
  <si>
    <t>آیا کارکنان ازمحتوای آموزشی آگاهی دارند؟</t>
  </si>
  <si>
    <t>مرکز بهداشتی درمانی 1</t>
  </si>
  <si>
    <t>برنامه ریزی و آموزش</t>
  </si>
  <si>
    <t>سازماندهی</t>
  </si>
  <si>
    <t xml:space="preserve">کنترل - ثبت </t>
  </si>
  <si>
    <t>آگاهی و عملکرد</t>
  </si>
  <si>
    <t>برنامه سلامت کودکان</t>
  </si>
  <si>
    <t>مرکز بهداشتی درمانی 2</t>
  </si>
  <si>
    <t>برنامه سلامت باروری</t>
  </si>
  <si>
    <t>برنامه بهبود تغذیه</t>
  </si>
  <si>
    <t>برنامه سلامت میانسالان</t>
  </si>
  <si>
    <t>برنامه سلامت سالمندان</t>
  </si>
  <si>
    <t>میانگین</t>
  </si>
  <si>
    <t>میانگین میانگین ها</t>
  </si>
  <si>
    <t>آیا مستندات برگزاری دوره های آموزشی مناسبتهای خاص موجود است ؟</t>
  </si>
  <si>
    <t>آیا ليست كمبود فرمها و دفاتر مرکز تهیه شده است؟</t>
  </si>
  <si>
    <t>آیا گزارش بازدید ستاد موجود و بطور منظم بایگانی می شود ؟</t>
  </si>
  <si>
    <t>آیا جوابیه پسخوراند به ستاد ارسال شده است ؟</t>
  </si>
  <si>
    <t>آیا فرمهای اطلاعات آماری بطور صحیح تکمیل میگردد؟</t>
  </si>
  <si>
    <t>آیا شاخصهای بهداشتی منطقه محاسبه شده است ؟</t>
  </si>
  <si>
    <t>آیا کارکنان از مفهوم شاخصها بهداشتی اطلاع دارند؟</t>
  </si>
  <si>
    <t xml:space="preserve"> آیا  شاخص های بهداشتی به طورمقایسه ای و در قالب (جداول، نمودار،پورت فولیوو ...) رسم شده است؟</t>
  </si>
  <si>
    <t xml:space="preserve"> آیا جداول جمعیتی گروه هدف در منطقه موجود است؟</t>
  </si>
  <si>
    <t>آیا آگاهی  کارکنان در زمینه برنامه مطلوب است ؟</t>
  </si>
  <si>
    <t>آیا گروه های هدف از ساعت کلاس های آموزشی مرکز و موضوع آموزش اطلاع دارند؟</t>
  </si>
  <si>
    <t xml:space="preserve">پایش و نظارت </t>
  </si>
  <si>
    <t>آیا مواد / منابع آموزشی به طورمنظم و در شرایط مناسب بایگانی شده است؟</t>
  </si>
  <si>
    <t>آیا لیست مواد /منابع آموزشی تهیه شده است؟</t>
  </si>
  <si>
    <t>آیا ليست كمبودهاي تجهيزاتي موجود است؟</t>
  </si>
  <si>
    <t>آیا امکانات / تجهيزات  ضروری جهت انجام مراقبت ها کامل است؟</t>
  </si>
  <si>
    <t>آیا لیست پیگیری /  مراقبت ویژه گروههای هدف دارای شرایط در معرض خطر و پرخطر موجود است ؟</t>
  </si>
  <si>
    <t>آیا کلاسهای آموزشی متناسب گروههای هدف برگزار میگردد ؟</t>
  </si>
  <si>
    <t>آیا عملکرد گروههای هدف در خصوص خدمت مورد نیاز مطلوب است ؟</t>
  </si>
  <si>
    <t>آیا گروههای هدف از تناوب مراجعات به مرکز برای دریافت خدمت مطلع هستند ؟</t>
  </si>
  <si>
    <t>آیا لیست پیگیری/ مراقبت ویژه گروههای هدف دارای شرایط در معرض خطر و پرخطر  بطور صحیح تکمیل میگردد؟</t>
  </si>
  <si>
    <t>آیا فرم مراقبت با دفتر مراقبت مطابقت دارد ؟</t>
  </si>
  <si>
    <t>آیا افراد گروه هدف از نحوه دریافت خدمات رضایت دارند؟</t>
  </si>
  <si>
    <t>آیا گزارشات آماری به موقع ارسال می شود؟</t>
  </si>
  <si>
    <t>اطلاعات جمعیتی و برنامه</t>
  </si>
  <si>
    <t>آیا  ليست حضور گرو های هدف در جلسات آموزشی تهیه شده است؟</t>
  </si>
  <si>
    <t>اطلاعات گیرندگان خدمت و رضایتمندی</t>
  </si>
  <si>
    <t>گزارش دهی</t>
  </si>
  <si>
    <t xml:space="preserve"> آگاهی ، مهارت  کارکنان رده میانی</t>
  </si>
  <si>
    <t>ردیف</t>
  </si>
  <si>
    <t>پایش1</t>
  </si>
  <si>
    <t>پایش2</t>
  </si>
  <si>
    <t>ثبت</t>
  </si>
  <si>
    <t xml:space="preserve">آگاهی و عملکرد </t>
  </si>
  <si>
    <t>استخراج شاخص</t>
  </si>
  <si>
    <t>ثبت ، ارجاع، پیگیری</t>
  </si>
  <si>
    <t>ارجاع</t>
  </si>
  <si>
    <t>پیگیری</t>
  </si>
  <si>
    <t xml:space="preserve"> جمع امتیاز فرآیند ثبت ، ارجاع ، پیگیری</t>
  </si>
  <si>
    <t xml:space="preserve"> جمع امتیاز فرآیند آگاهی و عملکرد</t>
  </si>
  <si>
    <t xml:space="preserve"> جمع امتیاز فرآیند گزارش دهی</t>
  </si>
  <si>
    <t xml:space="preserve"> جمع امتیاز فرآیند سایر فعالیتها</t>
  </si>
  <si>
    <t>کل فرآیندها</t>
  </si>
  <si>
    <t>چک لیست پایش برنامه پیشگیری و مبارزه با بیماریها در مركز بهداشتي درماني شهری</t>
  </si>
  <si>
    <t>پیشگیری با واکسن</t>
  </si>
  <si>
    <t>زئونوز</t>
  </si>
  <si>
    <t>آب و غذا</t>
  </si>
  <si>
    <t>ایدز و مقاربتی</t>
  </si>
  <si>
    <t>ایمنسازی</t>
  </si>
  <si>
    <t>آنفلوانزا</t>
  </si>
  <si>
    <t xml:space="preserve">  آیا براساس مشکلات مداخلات آموزشی جهت گروه هدف طراحی شده است؟</t>
  </si>
  <si>
    <t xml:space="preserve">آیا پزشکان در  دوره های آموزشی برگزارشده توسط ستاد شهرستان شرکت نموده اند؟   </t>
  </si>
  <si>
    <t>آیا آخرین دستورالعمل ها  دریافت شده است ؟</t>
  </si>
  <si>
    <t>آیا لیست آخرین دستورالعمل‌ها تهیه شده است؟</t>
  </si>
  <si>
    <t>آیا کاردان یا کارشناس مرکز در صورت مواجهه با بیماری قابل مراقبت نحوه برخورد با بیمار را میداند؟</t>
  </si>
  <si>
    <t>آیا پزشک مرکز در صورت مواجهه با بیماری قابل مراقبت نحوه برخورد با بیمار را میداند؟</t>
  </si>
  <si>
    <t xml:space="preserve"> آیا برآورد/ درخواست صحيح اقلام بهداشتی ، داروهای مرتبط برنامه و واکسن مركز انجام می گیرد؟ </t>
  </si>
  <si>
    <t xml:space="preserve"> آیا موجودي اقلام بهداشتی ، داروهای مرتبط برنامه و واکسن متناسب با نیاز منطقه می باشد؟</t>
  </si>
  <si>
    <t>آیا شرايط نگهداري اقلام بهداشتی ، داروهای مرتبط برنامه و واکسن بررسی و کنترل می شود؟</t>
  </si>
  <si>
    <t>آیا به تاريخ انقضاء اقلام بهداشتی ، داروهای مرتبط برنامه و واکسن توجه شده است؟</t>
  </si>
  <si>
    <t xml:space="preserve"> آیا درخصوص برآورد/ درخواست با مسؤل مربوطه هماهنگي لازم انجام می شود؟</t>
  </si>
  <si>
    <t>آیا فرمهای نظام گزارش دهی در اختیار پزشک قرار دارد ؟</t>
  </si>
  <si>
    <t>آیا فرمهای گزارش دهی نظام مراقبت بموقع جمعبندی و به ستاد ارسال شده است</t>
  </si>
  <si>
    <t>ایا فرم گزارش صفر بیماریهای هدف تهیه و بموقع ارسال می شود</t>
  </si>
  <si>
    <t>آیا فرمهای نظام گزارش دهی به درستی تکمیل میگردد ؟</t>
  </si>
  <si>
    <t>آیا فرمهای اطلاعات آماری بررسی و کنترل می شود؟</t>
  </si>
  <si>
    <t>آیا فرمهای اطلاعات آماری به درستی و مطابق دستورالعمل تکمیل می شود ؟</t>
  </si>
  <si>
    <t>آیا اطلاعات آماری به موقع جمع بندی وارسال می شود؟</t>
  </si>
  <si>
    <t>آیا فر بررسی و لسیت خطی بیماریهای مشمول گزارش در مرکز وجود دارد</t>
  </si>
  <si>
    <t>برای بیماران شناسایی شده فرم بررسی با همکاری پزشک بموقع و کامل تکمیل شده است</t>
  </si>
  <si>
    <t>دفتر ثبت گزارش فوری وجود دارد</t>
  </si>
  <si>
    <t>دفتر ثبت گزارش فوری بطور صحیح تکمیل می شود</t>
  </si>
  <si>
    <t>جدول گانت گزارش ماهیانه بیماریهای قابل پیشگیری با واکسن تکمیل شده است</t>
  </si>
  <si>
    <t>آیا شاخصهای پوشش،شیوع بروز و بیماریابی در سالجاری و سه سال اخیر تهیه شده است؟</t>
  </si>
  <si>
    <t xml:space="preserve"> آیا  نموار و پراکندگی بیماریهای هدف رسم شده است؟</t>
  </si>
  <si>
    <t xml:space="preserve"> آیا  نموار و پراکندگی بیماریهای هدف ترسم شده است؟</t>
  </si>
  <si>
    <t>آیا همه منابع گزارش در منطقه تحت پوشش شناسایی  شده اند؟</t>
  </si>
  <si>
    <t>آیا طبق برنامه منظم نسبت به جمع آوری گزارش از منابع اقدام می نمایند؟</t>
  </si>
  <si>
    <t>آیا مطابق دستورالعمل نسبت به گزارش دریافتی اقدام لازم صورت گرفته است؟</t>
  </si>
  <si>
    <t>آیا اطلاعات مندرج در فرم 1-4 در فرم5 جمع آوری شده است؟</t>
  </si>
  <si>
    <t>در بیماریهای مشمول گزارش فوری در زمان مقرر مراقبت ویژه انجام شده است؟</t>
  </si>
  <si>
    <t>آیا پزشک بصورت روزنه فرم شماره 1 نظام هماهنگ مراقبت بیماریها را تکمیل می کند؟</t>
  </si>
  <si>
    <t>آیا پوستر بیماریهای مشمول گزازش در اتاق پزشک نصب شده است؟</t>
  </si>
  <si>
    <t xml:space="preserve">آیا پزشک از  پراکندگی بیماریهای مشمول مراقبت در منطقه اطلاع دارد؟  </t>
  </si>
  <si>
    <t xml:space="preserve">آيا پزشك بیماریها مشمول مراقبت را طبق دستورالعمل ویزیت می کند؟ </t>
  </si>
  <si>
    <t>آیا مراقبتهای انجام شده توسط پزشک  در فرم پیگیری بیماری در پرونده خانوار بدرستی ثبت شده است ؟</t>
  </si>
  <si>
    <t xml:space="preserve">آیا پزشك از بروز و شیوع و مرگ و میر بیماریهای مشمول مراقبت اطلاع دارد؟ </t>
  </si>
  <si>
    <t>آیا پزشک در تیم بررسی بیماریها شرکت می کند؟</t>
  </si>
  <si>
    <t xml:space="preserve">آیا پزشک دربرنامه آموزشي طبق تقویم آموزش همگانی همکاری و مشارکت  می نماید؟ </t>
  </si>
  <si>
    <t>آیا  کارکنان از وضعیت  اولويتهای بهداشتی در منطقه اطلاع دارند؟</t>
  </si>
  <si>
    <t>آیا اطلاعات و آگاهی گروههای هدف در خصوص خدمت مورد نیاز مطلوب است ؟</t>
  </si>
  <si>
    <t>جمع امتیاز کسب شده از کل فرآیندها در برنامه های پیشگیری و مبارزه با بیماریها</t>
  </si>
  <si>
    <t>درصد امتیاز کسب شده از کل برنامه های پیشگیری و مبارزه با بیماریها</t>
  </si>
  <si>
    <t>آیا تراکت تعاریف استاندارد بیماریها هدف نصب شده است</t>
  </si>
  <si>
    <t>آیا کارکنان از آدرس و خدمات مراکز مشاوره آگاهی دارند</t>
  </si>
  <si>
    <t>آیا کارکنان از آدرس و خدمات مراکز درمان پیشگیری هاری آگاهی دارند</t>
  </si>
  <si>
    <t xml:space="preserve">آیا کارکنان از تعاریف  مظنون محتمل و قطعی بیماریهای هدف آگاهی دارند </t>
  </si>
  <si>
    <t>آیا برنامه واکسیناسیون سایر گروهها (دانش آموزان ،مادران و سایر افراد در معرض خطر)تنظیم شده است</t>
  </si>
  <si>
    <t>آیا برنامه واکسیناسیون سایر گروهها (دانش آموزان ،مادران و سایر گروهها )بطور دقیق اجرا می شود</t>
  </si>
  <si>
    <t xml:space="preserve">آیا کارکنان از نحوه برخورد در موارد مواجهه  با بیماریها منتقله از خون و تماس جنسی آگاهی دارند </t>
  </si>
  <si>
    <t>ایا کانون های پرخطر در منطقه شناسایی شده اند</t>
  </si>
  <si>
    <t>آیا برنامه خاص برای کانونهای پرخطر تنظیم شده است</t>
  </si>
  <si>
    <t>آیا اجرای برنامه پیگیری و مراقبت کانونهای پرخطر  بطور منظم اجرا می شود</t>
  </si>
  <si>
    <t>آیا رازداری(محرمانه بودن اطلاعات) بیماران رعایت میشود؟</t>
  </si>
  <si>
    <t xml:space="preserve">آیا پرسنل مرتبط در مرکز از دستورالعمل واکسیناسیون کودکان مبتلا به HIV و متولد شده از مادر مبتلا به HIV اطلاع دارند  </t>
  </si>
  <si>
    <t>آیا بیمارستانها و منابع گزارش تحت پوشش تحت پوشش بصورت هفتگی (از نظر انجام مراقبت فعال فلج شل و سرخک و سرخجه و .....)  بازدید می شوند؟</t>
  </si>
  <si>
    <t>سل و جذام</t>
  </si>
</sst>
</file>

<file path=xl/styles.xml><?xml version="1.0" encoding="utf-8"?>
<styleSheet xmlns="http://schemas.openxmlformats.org/spreadsheetml/2006/main">
  <numFmts count="6">
    <numFmt numFmtId="44" formatCode="_-&quot;ريال&quot;\ * #,##0.00_-;_-&quot;ريال&quot;\ * #,##0.00\-;_-&quot;ريال&quot;\ * &quot;-&quot;??_-;_-@_-"/>
    <numFmt numFmtId="164" formatCode="_-[$ريال-429]\ * #,##0.00_-;_-[$ريال-429]\ * #,##0.00\-;_-[$ريال-429]\ * &quot;-&quot;??_-;_-@_-"/>
    <numFmt numFmtId="165" formatCode="#,##0_ ;\-#,##0\ "/>
    <numFmt numFmtId="166" formatCode="0.0"/>
    <numFmt numFmtId="167" formatCode="0;[Red]0"/>
    <numFmt numFmtId="168" formatCode="#,##0.00_ ;\-#,##0.00\ "/>
  </numFmts>
  <fonts count="20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sz val="8"/>
      <color theme="1"/>
      <name val="B Mitra"/>
    </font>
    <font>
      <b/>
      <sz val="8"/>
      <color theme="1"/>
      <name val="Arial"/>
      <family val="2"/>
    </font>
    <font>
      <sz val="10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B8B7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164" fontId="0" fillId="0" borderId="0"/>
    <xf numFmtId="44" fontId="7" fillId="0" borderId="0" applyFont="0" applyFill="0" applyBorder="0" applyAlignment="0" applyProtection="0"/>
  </cellStyleXfs>
  <cellXfs count="178">
    <xf numFmtId="164" fontId="0" fillId="0" borderId="0" xfId="0"/>
    <xf numFmtId="0" fontId="0" fillId="0" borderId="0" xfId="0" applyNumberFormat="1"/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5" fillId="6" borderId="9" xfId="0" applyNumberFormat="1" applyFont="1" applyFill="1" applyBorder="1" applyAlignment="1">
      <alignment horizontal="center" vertical="center" wrapText="1"/>
    </xf>
    <xf numFmtId="166" fontId="5" fillId="6" borderId="9" xfId="0" applyNumberFormat="1" applyFont="1" applyFill="1" applyBorder="1" applyAlignment="1">
      <alignment horizontal="center" vertical="center"/>
    </xf>
    <xf numFmtId="0" fontId="0" fillId="6" borderId="9" xfId="0" applyNumberFormat="1" applyFill="1" applyBorder="1"/>
    <xf numFmtId="0" fontId="5" fillId="6" borderId="9" xfId="0" applyNumberFormat="1" applyFont="1" applyFill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center" vertical="center"/>
    </xf>
    <xf numFmtId="166" fontId="5" fillId="7" borderId="9" xfId="0" applyNumberFormat="1" applyFont="1" applyFill="1" applyBorder="1" applyAlignment="1">
      <alignment horizontal="center" vertical="center"/>
    </xf>
    <xf numFmtId="166" fontId="5" fillId="9" borderId="9" xfId="0" applyNumberFormat="1" applyFont="1" applyFill="1" applyBorder="1" applyAlignment="1">
      <alignment horizontal="center" vertical="center"/>
    </xf>
    <xf numFmtId="0" fontId="5" fillId="10" borderId="9" xfId="0" applyNumberFormat="1" applyFont="1" applyFill="1" applyBorder="1" applyAlignment="1">
      <alignment horizontal="center" vertical="center"/>
    </xf>
    <xf numFmtId="166" fontId="5" fillId="11" borderId="9" xfId="0" applyNumberFormat="1" applyFont="1" applyFill="1" applyBorder="1" applyAlignment="1">
      <alignment horizontal="center"/>
    </xf>
    <xf numFmtId="0" fontId="5" fillId="11" borderId="9" xfId="0" applyNumberFormat="1" applyFont="1" applyFill="1" applyBorder="1" applyAlignment="1">
      <alignment horizontal="center"/>
    </xf>
    <xf numFmtId="164" fontId="0" fillId="4" borderId="0" xfId="0" applyFill="1"/>
    <xf numFmtId="0" fontId="4" fillId="3" borderId="5" xfId="1" applyNumberFormat="1" applyFont="1" applyFill="1" applyBorder="1" applyAlignment="1">
      <alignment horizontal="right" vertical="center" wrapText="1" readingOrder="2"/>
    </xf>
    <xf numFmtId="0" fontId="4" fillId="3" borderId="4" xfId="1" applyNumberFormat="1" applyFont="1" applyFill="1" applyBorder="1" applyAlignment="1">
      <alignment horizontal="right" vertical="center" wrapText="1" readingOrder="2"/>
    </xf>
    <xf numFmtId="0" fontId="4" fillId="3" borderId="6" xfId="1" applyNumberFormat="1" applyFont="1" applyFill="1" applyBorder="1" applyAlignment="1">
      <alignment horizontal="right" vertical="center" wrapText="1" readingOrder="2"/>
    </xf>
    <xf numFmtId="164" fontId="15" fillId="0" borderId="0" xfId="0" applyFont="1"/>
    <xf numFmtId="0" fontId="4" fillId="4" borderId="0" xfId="1" applyNumberFormat="1" applyFont="1" applyFill="1" applyBorder="1" applyAlignment="1">
      <alignment horizontal="right" vertical="center" wrapText="1" readingOrder="2"/>
    </xf>
    <xf numFmtId="164" fontId="4" fillId="8" borderId="50" xfId="0" applyFont="1" applyFill="1" applyBorder="1" applyAlignment="1">
      <alignment horizontal="center" wrapText="1" readingOrder="2"/>
    </xf>
    <xf numFmtId="164" fontId="4" fillId="8" borderId="51" xfId="0" applyFont="1" applyFill="1" applyBorder="1" applyAlignment="1">
      <alignment horizontal="center" wrapText="1" readingOrder="2"/>
    </xf>
    <xf numFmtId="0" fontId="6" fillId="4" borderId="5" xfId="1" applyNumberFormat="1" applyFont="1" applyFill="1" applyBorder="1" applyAlignment="1">
      <alignment horizontal="center" vertical="center" wrapText="1"/>
    </xf>
    <xf numFmtId="0" fontId="4" fillId="4" borderId="31" xfId="1" applyNumberFormat="1" applyFont="1" applyFill="1" applyBorder="1" applyAlignment="1">
      <alignment horizontal="center" vertical="center" wrapText="1"/>
    </xf>
    <xf numFmtId="0" fontId="4" fillId="4" borderId="32" xfId="1" applyNumberFormat="1" applyFont="1" applyFill="1" applyBorder="1" applyAlignment="1">
      <alignment horizontal="center" vertical="center" wrapText="1"/>
    </xf>
    <xf numFmtId="2" fontId="4" fillId="7" borderId="31" xfId="1" applyNumberFormat="1" applyFont="1" applyFill="1" applyBorder="1" applyAlignment="1">
      <alignment horizontal="center" vertical="center" wrapText="1"/>
    </xf>
    <xf numFmtId="0" fontId="6" fillId="4" borderId="4" xfId="1" applyNumberFormat="1" applyFont="1" applyFill="1" applyBorder="1" applyAlignment="1">
      <alignment horizontal="center" vertical="center" wrapText="1"/>
    </xf>
    <xf numFmtId="0" fontId="4" fillId="4" borderId="33" xfId="1" applyNumberFormat="1" applyFont="1" applyFill="1" applyBorder="1" applyAlignment="1">
      <alignment horizontal="center" vertical="center" wrapText="1"/>
    </xf>
    <xf numFmtId="0" fontId="4" fillId="4" borderId="34" xfId="1" applyNumberFormat="1" applyFont="1" applyFill="1" applyBorder="1" applyAlignment="1">
      <alignment horizontal="center" vertical="center" wrapText="1"/>
    </xf>
    <xf numFmtId="0" fontId="4" fillId="4" borderId="36" xfId="1" applyNumberFormat="1" applyFont="1" applyFill="1" applyBorder="1" applyAlignment="1">
      <alignment horizontal="center" vertical="center" wrapText="1"/>
    </xf>
    <xf numFmtId="0" fontId="4" fillId="4" borderId="37" xfId="1" applyNumberFormat="1" applyFont="1" applyFill="1" applyBorder="1" applyAlignment="1">
      <alignment horizontal="center" vertical="center" wrapText="1"/>
    </xf>
    <xf numFmtId="0" fontId="4" fillId="4" borderId="35" xfId="1" applyNumberFormat="1" applyFont="1" applyFill="1" applyBorder="1" applyAlignment="1">
      <alignment horizontal="center" vertical="center" wrapText="1"/>
    </xf>
    <xf numFmtId="0" fontId="4" fillId="4" borderId="38" xfId="1" applyNumberFormat="1" applyFont="1" applyFill="1" applyBorder="1" applyAlignment="1">
      <alignment horizontal="center" vertical="center" wrapText="1"/>
    </xf>
    <xf numFmtId="0" fontId="4" fillId="4" borderId="39" xfId="1" applyNumberFormat="1" applyFont="1" applyFill="1" applyBorder="1" applyAlignment="1">
      <alignment horizontal="center" vertical="center" wrapText="1"/>
    </xf>
    <xf numFmtId="0" fontId="4" fillId="4" borderId="40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vertical="center" textRotation="90" wrapText="1"/>
    </xf>
    <xf numFmtId="0" fontId="2" fillId="5" borderId="8" xfId="1" applyNumberFormat="1" applyFont="1" applyFill="1" applyBorder="1" applyAlignment="1">
      <alignment vertical="center" textRotation="90" wrapText="1"/>
    </xf>
    <xf numFmtId="0" fontId="6" fillId="6" borderId="1" xfId="1" applyNumberFormat="1" applyFont="1" applyFill="1" applyBorder="1" applyAlignment="1">
      <alignment horizontal="center" wrapText="1"/>
    </xf>
    <xf numFmtId="168" fontId="4" fillId="7" borderId="31" xfId="1" applyNumberFormat="1" applyFont="1" applyFill="1" applyBorder="1" applyAlignment="1">
      <alignment horizontal="center" vertical="center" wrapText="1"/>
    </xf>
    <xf numFmtId="1" fontId="4" fillId="4" borderId="33" xfId="1" applyNumberFormat="1" applyFont="1" applyFill="1" applyBorder="1" applyAlignment="1">
      <alignment horizontal="center" vertical="center" wrapText="1"/>
    </xf>
    <xf numFmtId="1" fontId="4" fillId="4" borderId="34" xfId="1" applyNumberFormat="1" applyFont="1" applyFill="1" applyBorder="1" applyAlignment="1">
      <alignment horizontal="center" vertical="center" wrapText="1"/>
    </xf>
    <xf numFmtId="1" fontId="4" fillId="4" borderId="36" xfId="1" applyNumberFormat="1" applyFont="1" applyFill="1" applyBorder="1" applyAlignment="1">
      <alignment horizontal="center" vertical="center" wrapText="1"/>
    </xf>
    <xf numFmtId="1" fontId="4" fillId="4" borderId="37" xfId="1" applyNumberFormat="1" applyFont="1" applyFill="1" applyBorder="1" applyAlignment="1">
      <alignment horizontal="center" vertical="center" wrapText="1"/>
    </xf>
    <xf numFmtId="1" fontId="4" fillId="4" borderId="35" xfId="1" applyNumberFormat="1" applyFont="1" applyFill="1" applyBorder="1" applyAlignment="1">
      <alignment horizontal="center" vertical="center" wrapText="1"/>
    </xf>
    <xf numFmtId="1" fontId="4" fillId="4" borderId="38" xfId="1" applyNumberFormat="1" applyFont="1" applyFill="1" applyBorder="1" applyAlignment="1">
      <alignment horizontal="center" vertical="center" wrapText="1"/>
    </xf>
    <xf numFmtId="1" fontId="4" fillId="4" borderId="39" xfId="1" applyNumberFormat="1" applyFont="1" applyFill="1" applyBorder="1" applyAlignment="1">
      <alignment horizontal="center" vertical="center" wrapText="1"/>
    </xf>
    <xf numFmtId="1" fontId="4" fillId="4" borderId="40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vertical="center" textRotation="90" wrapText="1"/>
    </xf>
    <xf numFmtId="0" fontId="9" fillId="8" borderId="1" xfId="1" applyNumberFormat="1" applyFont="1" applyFill="1" applyBorder="1" applyAlignment="1">
      <alignment horizontal="center" vertical="center" textRotation="90" wrapText="1"/>
    </xf>
    <xf numFmtId="0" fontId="8" fillId="8" borderId="8" xfId="1" applyNumberFormat="1" applyFont="1" applyFill="1" applyBorder="1" applyAlignment="1">
      <alignment horizontal="center" vertical="center" wrapText="1"/>
    </xf>
    <xf numFmtId="1" fontId="3" fillId="6" borderId="1" xfId="1" applyNumberFormat="1" applyFont="1" applyFill="1" applyBorder="1" applyAlignment="1">
      <alignment horizontal="center" wrapText="1"/>
    </xf>
    <xf numFmtId="0" fontId="8" fillId="8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wrapText="1"/>
    </xf>
    <xf numFmtId="0" fontId="1" fillId="4" borderId="0" xfId="1" applyNumberFormat="1" applyFont="1" applyFill="1" applyBorder="1" applyAlignment="1">
      <alignment vertical="center" textRotation="90" wrapText="1"/>
    </xf>
    <xf numFmtId="0" fontId="9" fillId="4" borderId="0" xfId="1" applyNumberFormat="1" applyFont="1" applyFill="1" applyBorder="1" applyAlignment="1">
      <alignment horizontal="center" vertical="center" textRotation="90" wrapText="1"/>
    </xf>
    <xf numFmtId="0" fontId="8" fillId="4" borderId="0" xfId="1" applyNumberFormat="1" applyFont="1" applyFill="1" applyBorder="1" applyAlignment="1">
      <alignment horizontal="center" vertical="center" wrapText="1"/>
    </xf>
    <xf numFmtId="0" fontId="3" fillId="4" borderId="0" xfId="1" applyNumberFormat="1" applyFont="1" applyFill="1" applyBorder="1" applyAlignment="1">
      <alignment horizontal="center" wrapText="1"/>
    </xf>
    <xf numFmtId="166" fontId="4" fillId="4" borderId="0" xfId="1" applyNumberFormat="1" applyFont="1" applyFill="1" applyBorder="1" applyAlignment="1">
      <alignment horizontal="center" vertical="center" wrapText="1"/>
    </xf>
    <xf numFmtId="164" fontId="0" fillId="4" borderId="0" xfId="0" applyFill="1" applyAlignment="1"/>
    <xf numFmtId="164" fontId="0" fillId="0" borderId="0" xfId="0" applyAlignment="1"/>
    <xf numFmtId="164" fontId="4" fillId="8" borderId="44" xfId="0" applyFont="1" applyFill="1" applyBorder="1" applyAlignment="1">
      <alignment horizont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7" fontId="1" fillId="4" borderId="31" xfId="1" applyNumberFormat="1" applyFont="1" applyFill="1" applyBorder="1" applyAlignment="1">
      <alignment horizontal="center" vertical="center" wrapText="1"/>
    </xf>
    <xf numFmtId="167" fontId="1" fillId="4" borderId="3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1" fillId="4" borderId="33" xfId="1" applyNumberFormat="1" applyFont="1" applyFill="1" applyBorder="1" applyAlignment="1">
      <alignment horizontal="center" vertical="center" wrapText="1"/>
    </xf>
    <xf numFmtId="167" fontId="1" fillId="4" borderId="34" xfId="1" applyNumberFormat="1" applyFont="1" applyFill="1" applyBorder="1" applyAlignment="1">
      <alignment horizontal="center" vertical="center" wrapText="1"/>
    </xf>
    <xf numFmtId="167" fontId="1" fillId="4" borderId="36" xfId="1" applyNumberFormat="1" applyFont="1" applyFill="1" applyBorder="1" applyAlignment="1">
      <alignment horizontal="center" vertical="center" wrapText="1"/>
    </xf>
    <xf numFmtId="167" fontId="1" fillId="4" borderId="37" xfId="1" applyNumberFormat="1" applyFont="1" applyFill="1" applyBorder="1" applyAlignment="1">
      <alignment horizontal="center" vertical="center" wrapText="1"/>
    </xf>
    <xf numFmtId="167" fontId="1" fillId="4" borderId="35" xfId="1" applyNumberFormat="1" applyFont="1" applyFill="1" applyBorder="1" applyAlignment="1">
      <alignment horizontal="center" vertical="center" wrapText="1"/>
    </xf>
    <xf numFmtId="167" fontId="1" fillId="4" borderId="38" xfId="1" applyNumberFormat="1" applyFont="1" applyFill="1" applyBorder="1" applyAlignment="1">
      <alignment horizontal="center" vertical="center" wrapText="1"/>
    </xf>
    <xf numFmtId="167" fontId="1" fillId="4" borderId="39" xfId="1" applyNumberFormat="1" applyFont="1" applyFill="1" applyBorder="1" applyAlignment="1">
      <alignment horizontal="center" vertical="center" wrapText="1"/>
    </xf>
    <xf numFmtId="167" fontId="1" fillId="4" borderId="4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textRotation="90" wrapText="1"/>
    </xf>
    <xf numFmtId="167" fontId="14" fillId="6" borderId="1" xfId="1" applyNumberFormat="1" applyFont="1" applyFill="1" applyBorder="1" applyAlignment="1">
      <alignment horizontal="center" wrapText="1"/>
    </xf>
    <xf numFmtId="0" fontId="14" fillId="6" borderId="1" xfId="1" applyNumberFormat="1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vertical="center" textRotation="90" wrapText="1"/>
    </xf>
    <xf numFmtId="164" fontId="2" fillId="0" borderId="0" xfId="1" applyNumberFormat="1" applyFont="1" applyBorder="1" applyAlignment="1">
      <alignment horizontal="center" vertical="center" textRotation="90" wrapText="1"/>
    </xf>
    <xf numFmtId="0" fontId="9" fillId="8" borderId="7" xfId="1" applyNumberFormat="1" applyFont="1" applyFill="1" applyBorder="1" applyAlignment="1">
      <alignment horizontal="center" vertical="center" textRotation="90" wrapText="1"/>
    </xf>
    <xf numFmtId="0" fontId="8" fillId="8" borderId="7" xfId="1" applyNumberFormat="1" applyFont="1" applyFill="1" applyBorder="1" applyAlignment="1">
      <alignment horizontal="center" vertical="center" wrapText="1"/>
    </xf>
    <xf numFmtId="167" fontId="14" fillId="6" borderId="2" xfId="1" applyNumberFormat="1" applyFont="1" applyFill="1" applyBorder="1" applyAlignment="1">
      <alignment horizontal="center" wrapText="1"/>
    </xf>
    <xf numFmtId="164" fontId="2" fillId="4" borderId="0" xfId="1" applyNumberFormat="1" applyFont="1" applyFill="1" applyBorder="1" applyAlignment="1">
      <alignment horizontal="center" vertical="center" textRotation="90" wrapText="1"/>
    </xf>
    <xf numFmtId="0" fontId="14" fillId="4" borderId="0" xfId="1" applyNumberFormat="1" applyFont="1" applyFill="1" applyBorder="1" applyAlignment="1">
      <alignment horizontal="center" wrapText="1"/>
    </xf>
    <xf numFmtId="0" fontId="4" fillId="4" borderId="0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9" fillId="8" borderId="8" xfId="1" applyNumberFormat="1" applyFont="1" applyFill="1" applyBorder="1" applyAlignment="1">
      <alignment horizontal="center" vertical="center" textRotation="90" wrapText="1"/>
    </xf>
    <xf numFmtId="168" fontId="4" fillId="7" borderId="9" xfId="1" applyNumberFormat="1" applyFont="1" applyFill="1" applyBorder="1" applyAlignment="1">
      <alignment horizontal="center" vertical="center" wrapText="1"/>
    </xf>
    <xf numFmtId="165" fontId="6" fillId="3" borderId="27" xfId="1" applyNumberFormat="1" applyFont="1" applyFill="1" applyBorder="1" applyAlignment="1">
      <alignment horizontal="center" vertical="center" wrapText="1"/>
    </xf>
    <xf numFmtId="167" fontId="2" fillId="12" borderId="35" xfId="1" applyNumberFormat="1" applyFont="1" applyFill="1" applyBorder="1" applyAlignment="1">
      <alignment horizontal="center" vertical="center" wrapText="1"/>
    </xf>
    <xf numFmtId="0" fontId="2" fillId="12" borderId="36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 readingOrder="2"/>
    </xf>
    <xf numFmtId="0" fontId="1" fillId="2" borderId="8" xfId="1" applyNumberFormat="1" applyFont="1" applyFill="1" applyBorder="1" applyAlignment="1">
      <alignment horizontal="center" vertical="center" wrapText="1" readingOrder="2"/>
    </xf>
    <xf numFmtId="0" fontId="13" fillId="0" borderId="0" xfId="1" applyNumberFormat="1" applyFont="1" applyAlignment="1">
      <alignment horizontal="center" vertical="center"/>
    </xf>
    <xf numFmtId="0" fontId="5" fillId="0" borderId="4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textRotation="90" wrapText="1"/>
    </xf>
    <xf numFmtId="0" fontId="1" fillId="0" borderId="7" xfId="1" applyNumberFormat="1" applyFont="1" applyBorder="1" applyAlignment="1">
      <alignment horizontal="center" vertical="center" textRotation="90" wrapText="1"/>
    </xf>
    <xf numFmtId="0" fontId="1" fillId="3" borderId="19" xfId="1" applyNumberFormat="1" applyFont="1" applyFill="1" applyBorder="1" applyAlignment="1">
      <alignment horizontal="center" vertical="center" textRotation="90" wrapText="1"/>
    </xf>
    <xf numFmtId="0" fontId="1" fillId="3" borderId="26" xfId="1" applyNumberFormat="1" applyFont="1" applyFill="1" applyBorder="1" applyAlignment="1">
      <alignment horizontal="center" vertical="center" textRotation="90" wrapText="1"/>
    </xf>
    <xf numFmtId="0" fontId="1" fillId="3" borderId="22" xfId="1" applyNumberFormat="1" applyFont="1" applyFill="1" applyBorder="1" applyAlignment="1">
      <alignment horizontal="center" vertical="center" textRotation="90" wrapText="1"/>
    </xf>
    <xf numFmtId="0" fontId="1" fillId="3" borderId="18" xfId="1" applyNumberFormat="1" applyFont="1" applyFill="1" applyBorder="1" applyAlignment="1">
      <alignment horizontal="center" vertical="center" textRotation="90" wrapText="1"/>
    </xf>
    <xf numFmtId="0" fontId="1" fillId="3" borderId="17" xfId="1" applyNumberFormat="1" applyFont="1" applyFill="1" applyBorder="1" applyAlignment="1">
      <alignment horizontal="center" vertical="center" textRotation="90" wrapText="1"/>
    </xf>
    <xf numFmtId="0" fontId="1" fillId="3" borderId="20" xfId="1" applyNumberFormat="1" applyFont="1" applyFill="1" applyBorder="1" applyAlignment="1">
      <alignment horizontal="center" vertical="center" textRotation="90" wrapText="1"/>
    </xf>
    <xf numFmtId="0" fontId="10" fillId="0" borderId="18" xfId="0" applyNumberFormat="1" applyFont="1" applyBorder="1" applyAlignment="1"/>
    <xf numFmtId="0" fontId="1" fillId="3" borderId="21" xfId="1" applyNumberFormat="1" applyFont="1" applyFill="1" applyBorder="1" applyAlignment="1">
      <alignment horizontal="center" vertical="center" textRotation="90" wrapText="1"/>
    </xf>
    <xf numFmtId="0" fontId="2" fillId="0" borderId="1" xfId="1" applyNumberFormat="1" applyFont="1" applyBorder="1" applyAlignment="1">
      <alignment horizontal="center" vertical="center" textRotation="90" wrapText="1"/>
    </xf>
    <xf numFmtId="0" fontId="1" fillId="2" borderId="2" xfId="1" applyNumberFormat="1" applyFont="1" applyFill="1" applyBorder="1" applyAlignment="1">
      <alignment horizontal="center" vertical="center" wrapText="1" readingOrder="1"/>
    </xf>
    <xf numFmtId="0" fontId="1" fillId="2" borderId="8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horizontal="center" vertical="center" wrapText="1" readingOrder="2"/>
    </xf>
    <xf numFmtId="164" fontId="12" fillId="8" borderId="44" xfId="0" applyFont="1" applyFill="1" applyBorder="1" applyAlignment="1">
      <alignment horizontal="center" vertical="center"/>
    </xf>
    <xf numFmtId="164" fontId="4" fillId="8" borderId="44" xfId="0" applyFont="1" applyFill="1" applyBorder="1" applyAlignment="1">
      <alignment horizontal="center" vertical="center" wrapText="1" readingOrder="2"/>
    </xf>
    <xf numFmtId="164" fontId="12" fillId="8" borderId="45" xfId="0" applyFont="1" applyFill="1" applyBorder="1" applyAlignment="1">
      <alignment horizontal="center" vertical="center"/>
    </xf>
    <xf numFmtId="164" fontId="12" fillId="8" borderId="46" xfId="0" applyFont="1" applyFill="1" applyBorder="1" applyAlignment="1">
      <alignment horizontal="center" vertical="center"/>
    </xf>
    <xf numFmtId="164" fontId="4" fillId="8" borderId="44" xfId="0" applyFont="1" applyFill="1" applyBorder="1" applyAlignment="1">
      <alignment horizontal="center" vertical="center" wrapText="1"/>
    </xf>
    <xf numFmtId="164" fontId="5" fillId="0" borderId="41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textRotation="90" wrapText="1"/>
    </xf>
    <xf numFmtId="164" fontId="11" fillId="0" borderId="1" xfId="0" applyFont="1" applyBorder="1" applyAlignment="1">
      <alignment horizontal="center" vertical="center" textRotation="90" wrapText="1"/>
    </xf>
    <xf numFmtId="164" fontId="6" fillId="3" borderId="1" xfId="1" applyNumberFormat="1" applyFont="1" applyFill="1" applyBorder="1" applyAlignment="1">
      <alignment horizontal="center" vertical="center" textRotation="90" wrapText="1"/>
    </xf>
    <xf numFmtId="164" fontId="9" fillId="3" borderId="1" xfId="1" applyNumberFormat="1" applyFont="1" applyFill="1" applyBorder="1" applyAlignment="1">
      <alignment horizontal="center" vertical="center" textRotation="90" wrapText="1"/>
    </xf>
    <xf numFmtId="164" fontId="0" fillId="0" borderId="1" xfId="0" applyBorder="1" applyAlignment="1">
      <alignment horizontal="center" vertical="center" textRotation="90"/>
    </xf>
    <xf numFmtId="164" fontId="1" fillId="2" borderId="7" xfId="1" applyNumberFormat="1" applyFont="1" applyFill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center" vertical="center" textRotation="90" wrapText="1"/>
    </xf>
    <xf numFmtId="0" fontId="2" fillId="0" borderId="43" xfId="1" applyNumberFormat="1" applyFont="1" applyBorder="1" applyAlignment="1">
      <alignment horizontal="center" vertical="center" textRotation="90" wrapText="1"/>
    </xf>
    <xf numFmtId="0" fontId="2" fillId="12" borderId="19" xfId="1" applyNumberFormat="1" applyFont="1" applyFill="1" applyBorder="1" applyAlignment="1">
      <alignment horizontal="center" vertical="center" wrapText="1"/>
    </xf>
    <xf numFmtId="0" fontId="2" fillId="12" borderId="48" xfId="1" applyNumberFormat="1" applyFont="1" applyFill="1" applyBorder="1" applyAlignment="1">
      <alignment horizontal="center" vertical="center" wrapText="1"/>
    </xf>
    <xf numFmtId="0" fontId="2" fillId="12" borderId="16" xfId="1" applyNumberFormat="1" applyFont="1" applyFill="1" applyBorder="1" applyAlignment="1">
      <alignment horizontal="center" vertical="center" wrapText="1"/>
    </xf>
    <xf numFmtId="0" fontId="2" fillId="12" borderId="21" xfId="1" applyNumberFormat="1" applyFont="1" applyFill="1" applyBorder="1" applyAlignment="1">
      <alignment horizontal="center" vertical="center" wrapText="1"/>
    </xf>
    <xf numFmtId="0" fontId="2" fillId="12" borderId="47" xfId="1" applyNumberFormat="1" applyFont="1" applyFill="1" applyBorder="1" applyAlignment="1">
      <alignment horizontal="center" vertical="center" wrapText="1"/>
    </xf>
    <xf numFmtId="0" fontId="2" fillId="12" borderId="25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textRotation="90" wrapText="1"/>
    </xf>
    <xf numFmtId="164" fontId="1" fillId="3" borderId="1" xfId="1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11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6" fillId="4" borderId="11" xfId="1" applyNumberFormat="1" applyFont="1" applyFill="1" applyBorder="1" applyAlignment="1">
      <alignment horizontal="right" vertical="center" wrapText="1"/>
    </xf>
    <xf numFmtId="0" fontId="17" fillId="2" borderId="2" xfId="1" applyNumberFormat="1" applyFont="1" applyFill="1" applyBorder="1" applyAlignment="1">
      <alignment horizontal="center" vertical="center" wrapText="1" readingOrder="2"/>
    </xf>
    <xf numFmtId="0" fontId="17" fillId="2" borderId="8" xfId="1" applyNumberFormat="1" applyFont="1" applyFill="1" applyBorder="1" applyAlignment="1">
      <alignment horizontal="center" vertical="center" wrapText="1" readingOrder="2"/>
    </xf>
    <xf numFmtId="0" fontId="16" fillId="4" borderId="16" xfId="1" applyNumberFormat="1" applyFont="1" applyFill="1" applyBorder="1" applyAlignment="1">
      <alignment horizontal="right" vertical="center" wrapText="1"/>
    </xf>
    <xf numFmtId="0" fontId="16" fillId="4" borderId="23" xfId="1" applyNumberFormat="1" applyFont="1" applyFill="1" applyBorder="1" applyAlignment="1">
      <alignment horizontal="right" vertical="center" wrapText="1"/>
    </xf>
    <xf numFmtId="0" fontId="16" fillId="4" borderId="24" xfId="1" applyNumberFormat="1" applyFont="1" applyFill="1" applyBorder="1" applyAlignment="1">
      <alignment horizontal="right" vertical="center" wrapText="1"/>
    </xf>
    <xf numFmtId="0" fontId="16" fillId="4" borderId="25" xfId="1" applyNumberFormat="1" applyFont="1" applyFill="1" applyBorder="1" applyAlignment="1">
      <alignment horizontal="right" vertical="center" wrapText="1"/>
    </xf>
    <xf numFmtId="0" fontId="18" fillId="6" borderId="1" xfId="1" applyNumberFormat="1" applyFont="1" applyFill="1" applyBorder="1" applyAlignment="1">
      <alignment horizontal="center" vertical="center" wrapText="1"/>
    </xf>
    <xf numFmtId="0" fontId="16" fillId="3" borderId="5" xfId="1" applyNumberFormat="1" applyFont="1" applyFill="1" applyBorder="1" applyAlignment="1">
      <alignment horizontal="right" vertical="center" wrapText="1"/>
    </xf>
    <xf numFmtId="0" fontId="16" fillId="3" borderId="4" xfId="1" applyNumberFormat="1" applyFont="1" applyFill="1" applyBorder="1" applyAlignment="1">
      <alignment horizontal="right" vertical="center" wrapText="1"/>
    </xf>
    <xf numFmtId="0" fontId="16" fillId="3" borderId="6" xfId="1" applyNumberFormat="1" applyFont="1" applyFill="1" applyBorder="1" applyAlignment="1">
      <alignment horizontal="right" vertical="center" wrapText="1"/>
    </xf>
    <xf numFmtId="0" fontId="16" fillId="4" borderId="5" xfId="1" applyNumberFormat="1" applyFont="1" applyFill="1" applyBorder="1" applyAlignment="1">
      <alignment horizontal="right" vertical="center" wrapText="1"/>
    </xf>
    <xf numFmtId="0" fontId="16" fillId="4" borderId="4" xfId="1" applyNumberFormat="1" applyFont="1" applyFill="1" applyBorder="1" applyAlignment="1">
      <alignment horizontal="right" vertical="center" wrapText="1"/>
    </xf>
    <xf numFmtId="0" fontId="16" fillId="4" borderId="9" xfId="1" applyNumberFormat="1" applyFont="1" applyFill="1" applyBorder="1" applyAlignment="1">
      <alignment horizontal="right" vertical="center" wrapText="1"/>
    </xf>
    <xf numFmtId="0" fontId="16" fillId="4" borderId="8" xfId="1" applyNumberFormat="1" applyFont="1" applyFill="1" applyBorder="1" applyAlignment="1">
      <alignment horizontal="right" vertical="center" wrapText="1"/>
    </xf>
    <xf numFmtId="0" fontId="16" fillId="4" borderId="27" xfId="1" applyNumberFormat="1" applyFont="1" applyFill="1" applyBorder="1" applyAlignment="1">
      <alignment horizontal="right" vertical="center" wrapText="1"/>
    </xf>
    <xf numFmtId="0" fontId="16" fillId="0" borderId="15" xfId="0" applyNumberFormat="1" applyFont="1" applyBorder="1" applyAlignment="1">
      <alignment horizontal="justify" vertical="center" wrapText="1"/>
    </xf>
    <xf numFmtId="0" fontId="18" fillId="4" borderId="0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 vertical="center" wrapText="1"/>
    </xf>
    <xf numFmtId="0" fontId="16" fillId="4" borderId="6" xfId="1" applyNumberFormat="1" applyFont="1" applyFill="1" applyBorder="1" applyAlignment="1">
      <alignment horizontal="right" vertical="center" wrapText="1"/>
    </xf>
    <xf numFmtId="0" fontId="16" fillId="4" borderId="49" xfId="1" applyNumberFormat="1" applyFont="1" applyFill="1" applyBorder="1" applyAlignment="1">
      <alignment horizontal="right" vertical="center" wrapText="1"/>
    </xf>
    <xf numFmtId="0" fontId="16" fillId="4" borderId="3" xfId="1" applyNumberFormat="1" applyFont="1" applyFill="1" applyBorder="1" applyAlignment="1">
      <alignment horizontal="right" vertical="center" wrapText="1"/>
    </xf>
    <xf numFmtId="164" fontId="16" fillId="4" borderId="24" xfId="1" applyNumberFormat="1" applyFont="1" applyFill="1" applyBorder="1" applyAlignment="1">
      <alignment horizontal="right" vertical="center" wrapText="1"/>
    </xf>
    <xf numFmtId="164" fontId="16" fillId="4" borderId="23" xfId="1" applyNumberFormat="1" applyFont="1" applyFill="1" applyBorder="1" applyAlignment="1">
      <alignment horizontal="right" vertical="center" wrapText="1"/>
    </xf>
    <xf numFmtId="164" fontId="16" fillId="4" borderId="25" xfId="1" applyNumberFormat="1" applyFont="1" applyFill="1" applyBorder="1" applyAlignment="1">
      <alignment horizontal="right" vertical="center" wrapText="1"/>
    </xf>
    <xf numFmtId="164" fontId="16" fillId="4" borderId="16" xfId="1" applyNumberFormat="1" applyFont="1" applyFill="1" applyBorder="1" applyAlignment="1">
      <alignment horizontal="right" vertical="center" wrapText="1"/>
    </xf>
    <xf numFmtId="164" fontId="16" fillId="4" borderId="28" xfId="1" applyNumberFormat="1" applyFont="1" applyFill="1" applyBorder="1" applyAlignment="1">
      <alignment horizontal="right" vertical="center" wrapText="1"/>
    </xf>
    <xf numFmtId="0" fontId="17" fillId="3" borderId="30" xfId="0" applyNumberFormat="1" applyFont="1" applyFill="1" applyBorder="1" applyAlignment="1">
      <alignment horizontal="justify" wrapText="1"/>
    </xf>
    <xf numFmtId="0" fontId="18" fillId="6" borderId="2" xfId="1" applyNumberFormat="1" applyFont="1" applyFill="1" applyBorder="1" applyAlignment="1">
      <alignment horizontal="center" vertical="center" wrapText="1"/>
    </xf>
    <xf numFmtId="164" fontId="16" fillId="4" borderId="5" xfId="1" applyNumberFormat="1" applyFont="1" applyFill="1" applyBorder="1" applyAlignment="1">
      <alignment horizontal="right" vertical="center" wrapText="1"/>
    </xf>
    <xf numFmtId="164" fontId="16" fillId="4" borderId="2" xfId="1" applyNumberFormat="1" applyFont="1" applyFill="1" applyBorder="1" applyAlignment="1">
      <alignment horizontal="right" vertical="center" wrapText="1"/>
    </xf>
    <xf numFmtId="164" fontId="16" fillId="4" borderId="6" xfId="1" applyNumberFormat="1" applyFont="1" applyFill="1" applyBorder="1" applyAlignment="1">
      <alignment horizontal="right" vertical="center" wrapText="1"/>
    </xf>
    <xf numFmtId="164" fontId="16" fillId="4" borderId="29" xfId="1" applyNumberFormat="1" applyFont="1" applyFill="1" applyBorder="1" applyAlignment="1">
      <alignment horizontal="right" vertical="center" wrapText="1"/>
    </xf>
    <xf numFmtId="164" fontId="16" fillId="4" borderId="4" xfId="1" applyNumberFormat="1" applyFont="1" applyFill="1" applyBorder="1" applyAlignment="1">
      <alignment horizontal="right" vertical="center" wrapText="1"/>
    </xf>
    <xf numFmtId="0" fontId="16" fillId="0" borderId="4" xfId="1" applyNumberFormat="1" applyFont="1" applyBorder="1" applyAlignment="1">
      <alignment horizontal="right" vertical="center" wrapText="1"/>
    </xf>
    <xf numFmtId="0" fontId="16" fillId="0" borderId="24" xfId="1" applyNumberFormat="1" applyFont="1" applyBorder="1" applyAlignment="1">
      <alignment horizontal="right" vertical="center" wrapText="1"/>
    </xf>
    <xf numFmtId="164" fontId="1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plotArea>
      <c:layout/>
      <c:lineChart>
        <c:grouping val="stacked"/>
        <c:ser>
          <c:idx val="0"/>
          <c:order val="0"/>
          <c:tx>
            <c:strRef>
              <c:f>'جدول 2 ورود درصد نهایی کسب شده'!$A$3</c:f>
              <c:strCache>
                <c:ptCount val="1"/>
                <c:pt idx="0">
                  <c:v>مرکز بهداشتی درمانی 1</c:v>
                </c:pt>
              </c:strCache>
            </c:strRef>
          </c:tx>
          <c:cat>
            <c:multiLvlStrRef>
              <c:f>'جدول 2 ورود درصد نهایی کسب شده'!$B$1:$AF$2</c:f>
              <c:multiLvlStrCache>
                <c:ptCount val="31"/>
                <c:lvl>
                  <c:pt idx="0">
                    <c:v>برنامه ریزی و آموزش</c:v>
                  </c:pt>
                  <c:pt idx="1">
                    <c:v>سازماندهی</c:v>
                  </c:pt>
                  <c:pt idx="2">
                    <c:v>کنترل - ثبت </c:v>
                  </c:pt>
                  <c:pt idx="3">
                    <c:v>آگاهی و عملکرد</c:v>
                  </c:pt>
                  <c:pt idx="4">
                    <c:v>میانگین</c:v>
                  </c:pt>
                  <c:pt idx="5">
                    <c:v>برنامه ریزی و آموزش</c:v>
                  </c:pt>
                  <c:pt idx="6">
                    <c:v>سازماندهی</c:v>
                  </c:pt>
                  <c:pt idx="7">
                    <c:v>کنترل - ثبت </c:v>
                  </c:pt>
                  <c:pt idx="8">
                    <c:v>آگاهی و عملکرد</c:v>
                  </c:pt>
                  <c:pt idx="9">
                    <c:v>میانگین</c:v>
                  </c:pt>
                  <c:pt idx="10">
                    <c:v>برنامه ریزی و آموزش</c:v>
                  </c:pt>
                  <c:pt idx="11">
                    <c:v>سازماندهی</c:v>
                  </c:pt>
                  <c:pt idx="12">
                    <c:v>کنترل - ثبت </c:v>
                  </c:pt>
                  <c:pt idx="13">
                    <c:v>آگاهی و عملکرد</c:v>
                  </c:pt>
                  <c:pt idx="14">
                    <c:v>میانگین</c:v>
                  </c:pt>
                  <c:pt idx="15">
                    <c:v>برنامه ریزی و آموزش</c:v>
                  </c:pt>
                  <c:pt idx="16">
                    <c:v>سازماندهی</c:v>
                  </c:pt>
                  <c:pt idx="17">
                    <c:v>کنترل - ثبت </c:v>
                  </c:pt>
                  <c:pt idx="18">
                    <c:v>آگاهی و عملکرد</c:v>
                  </c:pt>
                  <c:pt idx="19">
                    <c:v>میانگین</c:v>
                  </c:pt>
                  <c:pt idx="20">
                    <c:v>برنامه ریزی و آموزش</c:v>
                  </c:pt>
                  <c:pt idx="21">
                    <c:v>سازماندهی</c:v>
                  </c:pt>
                  <c:pt idx="22">
                    <c:v>کنترل - ثبت </c:v>
                  </c:pt>
                  <c:pt idx="23">
                    <c:v>آگاهی و عملکرد</c:v>
                  </c:pt>
                  <c:pt idx="24">
                    <c:v>میانگین</c:v>
                  </c:pt>
                  <c:pt idx="25">
                    <c:v>برنامه ریزی و آموزش</c:v>
                  </c:pt>
                  <c:pt idx="26">
                    <c:v>سازماندهی</c:v>
                  </c:pt>
                  <c:pt idx="27">
                    <c:v>کنترل - ثبت </c:v>
                  </c:pt>
                  <c:pt idx="28">
                    <c:v>آگاهی و عملکرد</c:v>
                  </c:pt>
                  <c:pt idx="29">
                    <c:v>میانگین</c:v>
                  </c:pt>
                </c:lvl>
                <c:lvl>
                  <c:pt idx="0">
                    <c:v>پیشگیری با واکسن</c:v>
                  </c:pt>
                  <c:pt idx="5">
                    <c:v>برنامه سلامت کودکان</c:v>
                  </c:pt>
                  <c:pt idx="10">
                    <c:v>برنامه سلامت باروری</c:v>
                  </c:pt>
                  <c:pt idx="15">
                    <c:v>برنامه بهبود تغذیه</c:v>
                  </c:pt>
                  <c:pt idx="20">
                    <c:v>برنامه سلامت میانسالان</c:v>
                  </c:pt>
                  <c:pt idx="25">
                    <c:v>برنامه سلامت سالمندان</c:v>
                  </c:pt>
                  <c:pt idx="30">
                    <c:v>میانگین میانگین ها</c:v>
                  </c:pt>
                </c:lvl>
              </c:multiLvlStrCache>
            </c:multiLvlStrRef>
          </c:cat>
          <c:val>
            <c:numRef>
              <c:f>'جدول 2 ورود درصد نهایی کسب شده'!$B$3:$AF$3</c:f>
              <c:numCache>
                <c:formatCode>0.0</c:formatCode>
                <c:ptCount val="31"/>
                <c:pt idx="0" formatCode="General">
                  <c:v>100</c:v>
                </c:pt>
                <c:pt idx="1">
                  <c:v>100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76.923076923076934</c:v>
                </c:pt>
                <c:pt idx="6">
                  <c:v>29.411764705882355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38.461538461538467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>
                  <c:v>0</c:v>
                </c:pt>
                <c:pt idx="15" formatCode="General">
                  <c:v>69.230769230769226</c:v>
                </c:pt>
                <c:pt idx="16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>
                  <c:v>0</c:v>
                </c:pt>
                <c:pt idx="20" formatCode="General">
                  <c:v>69.230769230769226</c:v>
                </c:pt>
                <c:pt idx="21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>
                  <c:v>0</c:v>
                </c:pt>
                <c:pt idx="25" formatCode="General">
                  <c:v>76.923076923076934</c:v>
                </c:pt>
                <c:pt idx="26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'جدول 2 ورود درصد نهایی کسب شده'!$A$4</c:f>
              <c:strCache>
                <c:ptCount val="1"/>
                <c:pt idx="0">
                  <c:v>مرکز بهداشتی درمانی 2</c:v>
                </c:pt>
              </c:strCache>
            </c:strRef>
          </c:tx>
          <c:cat>
            <c:multiLvlStrRef>
              <c:f>'جدول 2 ورود درصد نهایی کسب شده'!$B$1:$AF$2</c:f>
              <c:multiLvlStrCache>
                <c:ptCount val="31"/>
                <c:lvl>
                  <c:pt idx="0">
                    <c:v>برنامه ریزی و آموزش</c:v>
                  </c:pt>
                  <c:pt idx="1">
                    <c:v>سازماندهی</c:v>
                  </c:pt>
                  <c:pt idx="2">
                    <c:v>کنترل - ثبت </c:v>
                  </c:pt>
                  <c:pt idx="3">
                    <c:v>آگاهی و عملکرد</c:v>
                  </c:pt>
                  <c:pt idx="4">
                    <c:v>میانگین</c:v>
                  </c:pt>
                  <c:pt idx="5">
                    <c:v>برنامه ریزی و آموزش</c:v>
                  </c:pt>
                  <c:pt idx="6">
                    <c:v>سازماندهی</c:v>
                  </c:pt>
                  <c:pt idx="7">
                    <c:v>کنترل - ثبت </c:v>
                  </c:pt>
                  <c:pt idx="8">
                    <c:v>آگاهی و عملکرد</c:v>
                  </c:pt>
                  <c:pt idx="9">
                    <c:v>میانگین</c:v>
                  </c:pt>
                  <c:pt idx="10">
                    <c:v>برنامه ریزی و آموزش</c:v>
                  </c:pt>
                  <c:pt idx="11">
                    <c:v>سازماندهی</c:v>
                  </c:pt>
                  <c:pt idx="12">
                    <c:v>کنترل - ثبت </c:v>
                  </c:pt>
                  <c:pt idx="13">
                    <c:v>آگاهی و عملکرد</c:v>
                  </c:pt>
                  <c:pt idx="14">
                    <c:v>میانگین</c:v>
                  </c:pt>
                  <c:pt idx="15">
                    <c:v>برنامه ریزی و آموزش</c:v>
                  </c:pt>
                  <c:pt idx="16">
                    <c:v>سازماندهی</c:v>
                  </c:pt>
                  <c:pt idx="17">
                    <c:v>کنترل - ثبت </c:v>
                  </c:pt>
                  <c:pt idx="18">
                    <c:v>آگاهی و عملکرد</c:v>
                  </c:pt>
                  <c:pt idx="19">
                    <c:v>میانگین</c:v>
                  </c:pt>
                  <c:pt idx="20">
                    <c:v>برنامه ریزی و آموزش</c:v>
                  </c:pt>
                  <c:pt idx="21">
                    <c:v>سازماندهی</c:v>
                  </c:pt>
                  <c:pt idx="22">
                    <c:v>کنترل - ثبت </c:v>
                  </c:pt>
                  <c:pt idx="23">
                    <c:v>آگاهی و عملکرد</c:v>
                  </c:pt>
                  <c:pt idx="24">
                    <c:v>میانگین</c:v>
                  </c:pt>
                  <c:pt idx="25">
                    <c:v>برنامه ریزی و آموزش</c:v>
                  </c:pt>
                  <c:pt idx="26">
                    <c:v>سازماندهی</c:v>
                  </c:pt>
                  <c:pt idx="27">
                    <c:v>کنترل - ثبت </c:v>
                  </c:pt>
                  <c:pt idx="28">
                    <c:v>آگاهی و عملکرد</c:v>
                  </c:pt>
                  <c:pt idx="29">
                    <c:v>میانگین</c:v>
                  </c:pt>
                </c:lvl>
                <c:lvl>
                  <c:pt idx="0">
                    <c:v>پیشگیری با واکسن</c:v>
                  </c:pt>
                  <c:pt idx="5">
                    <c:v>برنامه سلامت کودکان</c:v>
                  </c:pt>
                  <c:pt idx="10">
                    <c:v>برنامه سلامت باروری</c:v>
                  </c:pt>
                  <c:pt idx="15">
                    <c:v>برنامه بهبود تغذیه</c:v>
                  </c:pt>
                  <c:pt idx="20">
                    <c:v>برنامه سلامت میانسالان</c:v>
                  </c:pt>
                  <c:pt idx="25">
                    <c:v>برنامه سلامت سالمندان</c:v>
                  </c:pt>
                  <c:pt idx="30">
                    <c:v>میانگین میانگین ها</c:v>
                  </c:pt>
                </c:lvl>
              </c:multiLvlStrCache>
            </c:multiLvlStrRef>
          </c:cat>
          <c:val>
            <c:numRef>
              <c:f>'جدول 2 ورود درصد نهایی کسب شده'!$B$4:$AF$4</c:f>
              <c:numCache>
                <c:formatCode>0.0</c:formatCode>
                <c:ptCount val="3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>
                  <c:v>0</c:v>
                </c:pt>
                <c:pt idx="15" formatCode="General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>
                  <c:v>0</c:v>
                </c:pt>
                <c:pt idx="25" formatCode="General">
                  <c:v>0</c:v>
                </c:pt>
                <c:pt idx="26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marker val="1"/>
        <c:axId val="62807040"/>
        <c:axId val="62817024"/>
      </c:lineChart>
      <c:catAx>
        <c:axId val="62807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sz="700"/>
            </a:pPr>
            <a:endParaRPr lang="fa-IR"/>
          </a:p>
        </c:txPr>
        <c:crossAx val="62817024"/>
        <c:crosses val="autoZero"/>
        <c:auto val="1"/>
        <c:lblAlgn val="ctr"/>
        <c:lblOffset val="100"/>
      </c:catAx>
      <c:valAx>
        <c:axId val="628170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2807040"/>
        <c:crosses val="autoZero"/>
        <c:crossBetween val="between"/>
      </c:valAx>
    </c:plotArea>
    <c:legend>
      <c:legendPos val="l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26</xdr:row>
      <xdr:rowOff>142875</xdr:rowOff>
    </xdr:from>
    <xdr:to>
      <xdr:col>26</xdr:col>
      <xdr:colOff>460376</xdr:colOff>
      <xdr:row>52</xdr:row>
      <xdr:rowOff>111125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2"/>
  <sheetViews>
    <sheetView rightToLeft="1" tabSelected="1" workbookViewId="0">
      <selection activeCell="D9" sqref="D9"/>
    </sheetView>
  </sheetViews>
  <sheetFormatPr defaultRowHeight="15" customHeight="1"/>
  <cols>
    <col min="1" max="1" width="5.125" customWidth="1"/>
    <col min="2" max="2" width="5.625" customWidth="1"/>
    <col min="3" max="3" width="5.25" customWidth="1"/>
    <col min="4" max="4" width="63.875" style="177" customWidth="1"/>
    <col min="5" max="18" width="4.625" customWidth="1"/>
    <col min="19" max="19" width="7.5" customWidth="1"/>
    <col min="20" max="20" width="5.625" customWidth="1"/>
  </cols>
  <sheetData>
    <row r="1" spans="1:25" ht="15" customHeight="1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5" ht="15" customHeight="1" thickBot="1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25" ht="15" customHeight="1" thickTop="1" thickBot="1">
      <c r="A3" s="106" t="s">
        <v>0</v>
      </c>
      <c r="B3" s="91" t="s">
        <v>1</v>
      </c>
      <c r="C3" s="91" t="s">
        <v>81</v>
      </c>
      <c r="D3" s="141" t="s">
        <v>2</v>
      </c>
      <c r="E3" s="110" t="s">
        <v>96</v>
      </c>
      <c r="F3" s="110"/>
      <c r="G3" s="110" t="s">
        <v>97</v>
      </c>
      <c r="H3" s="110"/>
      <c r="I3" s="110" t="s">
        <v>98</v>
      </c>
      <c r="J3" s="110"/>
      <c r="K3" s="109" t="s">
        <v>158</v>
      </c>
      <c r="L3" s="109"/>
      <c r="M3" s="109" t="s">
        <v>99</v>
      </c>
      <c r="N3" s="109"/>
      <c r="O3" s="109" t="s">
        <v>100</v>
      </c>
      <c r="P3" s="109"/>
      <c r="Q3" s="111" t="s">
        <v>101</v>
      </c>
      <c r="R3" s="112"/>
      <c r="S3" s="109" t="s">
        <v>50</v>
      </c>
      <c r="T3" s="109"/>
    </row>
    <row r="4" spans="1:25" ht="15" customHeight="1" thickTop="1" thickBot="1">
      <c r="A4" s="107"/>
      <c r="B4" s="92"/>
      <c r="C4" s="108"/>
      <c r="D4" s="142"/>
      <c r="E4" s="21" t="s">
        <v>82</v>
      </c>
      <c r="F4" s="21" t="s">
        <v>83</v>
      </c>
      <c r="G4" s="21" t="s">
        <v>82</v>
      </c>
      <c r="H4" s="21" t="s">
        <v>83</v>
      </c>
      <c r="I4" s="21" t="s">
        <v>82</v>
      </c>
      <c r="J4" s="21" t="s">
        <v>83</v>
      </c>
      <c r="K4" s="21" t="s">
        <v>82</v>
      </c>
      <c r="L4" s="21" t="s">
        <v>83</v>
      </c>
      <c r="M4" s="21" t="s">
        <v>82</v>
      </c>
      <c r="N4" s="21" t="s">
        <v>83</v>
      </c>
      <c r="O4" s="21" t="s">
        <v>82</v>
      </c>
      <c r="P4" s="22" t="s">
        <v>83</v>
      </c>
      <c r="Q4" s="21" t="s">
        <v>82</v>
      </c>
      <c r="R4" s="22" t="s">
        <v>83</v>
      </c>
      <c r="S4" s="21" t="s">
        <v>82</v>
      </c>
      <c r="T4" s="22" t="s">
        <v>83</v>
      </c>
    </row>
    <row r="5" spans="1:25" ht="15" customHeight="1" thickBot="1">
      <c r="A5" s="105" t="s">
        <v>33</v>
      </c>
      <c r="B5" s="99" t="s">
        <v>76</v>
      </c>
      <c r="C5" s="23">
        <v>1</v>
      </c>
      <c r="D5" s="143" t="s">
        <v>60</v>
      </c>
      <c r="E5" s="24">
        <v>1</v>
      </c>
      <c r="F5" s="25">
        <v>1</v>
      </c>
      <c r="G5" s="24">
        <v>0</v>
      </c>
      <c r="H5" s="25">
        <v>0</v>
      </c>
      <c r="I5" s="24">
        <v>1</v>
      </c>
      <c r="J5" s="25">
        <v>1</v>
      </c>
      <c r="K5" s="24">
        <v>1</v>
      </c>
      <c r="L5" s="25">
        <v>0</v>
      </c>
      <c r="M5" s="24">
        <v>0</v>
      </c>
      <c r="N5" s="25">
        <v>1</v>
      </c>
      <c r="O5" s="24">
        <v>1</v>
      </c>
      <c r="P5" s="25">
        <v>1</v>
      </c>
      <c r="Q5" s="24">
        <v>1</v>
      </c>
      <c r="R5" s="25">
        <v>1</v>
      </c>
      <c r="S5" s="26">
        <f>AVERAGE(E5,G5,I5,K5,M5,O5,Q5)</f>
        <v>0.7142857142857143</v>
      </c>
      <c r="T5" s="26">
        <f>AVERAGE(F5,H5,J5,L5,N5,P5,R5)</f>
        <v>0.7142857142857143</v>
      </c>
    </row>
    <row r="6" spans="1:25" ht="15" customHeight="1" thickBot="1">
      <c r="A6" s="105"/>
      <c r="B6" s="103"/>
      <c r="C6" s="27">
        <v>2</v>
      </c>
      <c r="D6" s="144" t="s">
        <v>14</v>
      </c>
      <c r="E6" s="24">
        <v>1</v>
      </c>
      <c r="F6" s="25">
        <v>1</v>
      </c>
      <c r="G6" s="24">
        <v>0</v>
      </c>
      <c r="H6" s="25">
        <v>0</v>
      </c>
      <c r="I6" s="24">
        <v>1</v>
      </c>
      <c r="J6" s="25">
        <v>1</v>
      </c>
      <c r="K6" s="24">
        <v>1</v>
      </c>
      <c r="L6" s="25">
        <v>0</v>
      </c>
      <c r="M6" s="24">
        <v>0</v>
      </c>
      <c r="N6" s="25">
        <v>1</v>
      </c>
      <c r="O6" s="24">
        <v>1</v>
      </c>
      <c r="P6" s="25">
        <v>1</v>
      </c>
      <c r="Q6" s="24">
        <v>1</v>
      </c>
      <c r="R6" s="25">
        <v>1</v>
      </c>
      <c r="S6" s="26">
        <f t="shared" ref="S6:S17" si="0">AVERAGE(E6,G6,I6,K6,M6,O6,Q6)</f>
        <v>0.7142857142857143</v>
      </c>
      <c r="T6" s="26">
        <f t="shared" ref="T6:T17" si="1">AVERAGE(F6,H6,J6,L6,N6,P6,R6)</f>
        <v>0.7142857142857143</v>
      </c>
    </row>
    <row r="7" spans="1:25" ht="15" customHeight="1" thickBot="1">
      <c r="A7" s="105"/>
      <c r="B7" s="103"/>
      <c r="C7" s="27">
        <v>3</v>
      </c>
      <c r="D7" s="144" t="s">
        <v>28</v>
      </c>
      <c r="E7" s="28">
        <v>1</v>
      </c>
      <c r="F7" s="29">
        <v>1</v>
      </c>
      <c r="G7" s="28">
        <v>1</v>
      </c>
      <c r="H7" s="29">
        <v>0</v>
      </c>
      <c r="I7" s="28">
        <v>1</v>
      </c>
      <c r="J7" s="29">
        <v>1</v>
      </c>
      <c r="K7" s="28">
        <v>1</v>
      </c>
      <c r="L7" s="29">
        <v>0</v>
      </c>
      <c r="M7" s="28">
        <v>0</v>
      </c>
      <c r="N7" s="29">
        <v>1</v>
      </c>
      <c r="O7" s="28">
        <v>1</v>
      </c>
      <c r="P7" s="29">
        <v>1</v>
      </c>
      <c r="Q7" s="28">
        <v>1</v>
      </c>
      <c r="R7" s="29">
        <v>1</v>
      </c>
      <c r="S7" s="26">
        <f t="shared" si="0"/>
        <v>0.8571428571428571</v>
      </c>
      <c r="T7" s="26">
        <f t="shared" si="1"/>
        <v>0.7142857142857143</v>
      </c>
    </row>
    <row r="8" spans="1:25" ht="15" customHeight="1" thickBot="1">
      <c r="A8" s="105"/>
      <c r="B8" s="103"/>
      <c r="C8" s="27">
        <v>4</v>
      </c>
      <c r="D8" s="145" t="s">
        <v>15</v>
      </c>
      <c r="E8" s="28">
        <v>1</v>
      </c>
      <c r="F8" s="29">
        <v>1</v>
      </c>
      <c r="G8" s="28">
        <v>1</v>
      </c>
      <c r="H8" s="29">
        <v>0</v>
      </c>
      <c r="I8" s="28">
        <v>1</v>
      </c>
      <c r="J8" s="29">
        <v>1</v>
      </c>
      <c r="K8" s="28">
        <v>1</v>
      </c>
      <c r="L8" s="29">
        <v>0</v>
      </c>
      <c r="M8" s="28">
        <v>0</v>
      </c>
      <c r="N8" s="29">
        <v>1</v>
      </c>
      <c r="O8" s="28">
        <v>1</v>
      </c>
      <c r="P8" s="29">
        <v>1</v>
      </c>
      <c r="Q8" s="28">
        <v>1</v>
      </c>
      <c r="R8" s="29">
        <v>1</v>
      </c>
      <c r="S8" s="26">
        <f t="shared" si="0"/>
        <v>0.8571428571428571</v>
      </c>
      <c r="T8" s="26">
        <f t="shared" si="1"/>
        <v>0.7142857142857143</v>
      </c>
    </row>
    <row r="9" spans="1:25" ht="15" customHeight="1" thickBot="1">
      <c r="A9" s="105"/>
      <c r="B9" s="97" t="s">
        <v>34</v>
      </c>
      <c r="C9" s="27">
        <v>5</v>
      </c>
      <c r="D9" s="143" t="s">
        <v>13</v>
      </c>
      <c r="E9" s="28">
        <v>1</v>
      </c>
      <c r="F9" s="29">
        <v>1</v>
      </c>
      <c r="G9" s="28">
        <v>0</v>
      </c>
      <c r="H9" s="29">
        <v>1</v>
      </c>
      <c r="I9" s="28">
        <v>1</v>
      </c>
      <c r="J9" s="29">
        <v>1</v>
      </c>
      <c r="K9" s="28">
        <v>1</v>
      </c>
      <c r="L9" s="29">
        <v>1</v>
      </c>
      <c r="M9" s="28">
        <v>1</v>
      </c>
      <c r="N9" s="29">
        <v>1</v>
      </c>
      <c r="O9" s="28">
        <v>0</v>
      </c>
      <c r="P9" s="29">
        <v>1</v>
      </c>
      <c r="Q9" s="28">
        <v>0</v>
      </c>
      <c r="R9" s="29">
        <v>1</v>
      </c>
      <c r="S9" s="26">
        <f t="shared" si="0"/>
        <v>0.5714285714285714</v>
      </c>
      <c r="T9" s="26">
        <f t="shared" si="1"/>
        <v>1</v>
      </c>
    </row>
    <row r="10" spans="1:25" ht="15" customHeight="1" thickBot="1">
      <c r="A10" s="105"/>
      <c r="B10" s="104"/>
      <c r="C10" s="27">
        <v>6</v>
      </c>
      <c r="D10" s="146" t="s">
        <v>102</v>
      </c>
      <c r="E10" s="28">
        <v>1</v>
      </c>
      <c r="F10" s="29">
        <v>0</v>
      </c>
      <c r="G10" s="28">
        <v>1</v>
      </c>
      <c r="H10" s="29">
        <v>1</v>
      </c>
      <c r="I10" s="28">
        <v>1</v>
      </c>
      <c r="J10" s="29">
        <v>1</v>
      </c>
      <c r="K10" s="28">
        <v>0</v>
      </c>
      <c r="L10" s="29">
        <v>1</v>
      </c>
      <c r="M10" s="28">
        <v>1</v>
      </c>
      <c r="N10" s="29">
        <v>1</v>
      </c>
      <c r="O10" s="28">
        <v>0</v>
      </c>
      <c r="P10" s="29">
        <v>1</v>
      </c>
      <c r="Q10" s="28">
        <v>0</v>
      </c>
      <c r="R10" s="29">
        <v>1</v>
      </c>
      <c r="S10" s="26">
        <f t="shared" si="0"/>
        <v>0.5714285714285714</v>
      </c>
      <c r="T10" s="26">
        <f t="shared" si="1"/>
        <v>0.8571428571428571</v>
      </c>
    </row>
    <row r="11" spans="1:25" ht="15" customHeight="1" thickBot="1">
      <c r="A11" s="105"/>
      <c r="B11" s="97" t="s">
        <v>3</v>
      </c>
      <c r="C11" s="27">
        <v>7</v>
      </c>
      <c r="D11" s="143" t="s">
        <v>29</v>
      </c>
      <c r="E11" s="30">
        <v>1</v>
      </c>
      <c r="F11" s="31">
        <v>0</v>
      </c>
      <c r="G11" s="30">
        <v>0</v>
      </c>
      <c r="H11" s="31">
        <v>1</v>
      </c>
      <c r="I11" s="30">
        <v>1</v>
      </c>
      <c r="J11" s="31">
        <v>1</v>
      </c>
      <c r="K11" s="30">
        <v>0</v>
      </c>
      <c r="L11" s="31">
        <v>1</v>
      </c>
      <c r="M11" s="30">
        <v>1</v>
      </c>
      <c r="N11" s="31">
        <v>1</v>
      </c>
      <c r="O11" s="30">
        <v>0</v>
      </c>
      <c r="P11" s="31">
        <v>1</v>
      </c>
      <c r="Q11" s="30">
        <v>0</v>
      </c>
      <c r="R11" s="31">
        <v>1</v>
      </c>
      <c r="S11" s="26">
        <f t="shared" si="0"/>
        <v>0.42857142857142855</v>
      </c>
      <c r="T11" s="26">
        <f t="shared" si="1"/>
        <v>0.8571428571428571</v>
      </c>
    </row>
    <row r="12" spans="1:25" ht="15" customHeight="1" thickBot="1">
      <c r="A12" s="105"/>
      <c r="B12" s="98"/>
      <c r="C12" s="27">
        <v>8</v>
      </c>
      <c r="D12" s="146" t="s">
        <v>103</v>
      </c>
      <c r="E12" s="32">
        <v>1</v>
      </c>
      <c r="F12" s="33">
        <v>1</v>
      </c>
      <c r="G12" s="32">
        <v>0</v>
      </c>
      <c r="H12" s="33">
        <v>1</v>
      </c>
      <c r="I12" s="32">
        <v>1</v>
      </c>
      <c r="J12" s="33">
        <v>1</v>
      </c>
      <c r="K12" s="32">
        <v>0</v>
      </c>
      <c r="L12" s="33">
        <v>1</v>
      </c>
      <c r="M12" s="32">
        <v>1</v>
      </c>
      <c r="N12" s="33">
        <v>1</v>
      </c>
      <c r="O12" s="32">
        <v>1</v>
      </c>
      <c r="P12" s="33">
        <v>1</v>
      </c>
      <c r="Q12" s="32">
        <v>1</v>
      </c>
      <c r="R12" s="33">
        <v>1</v>
      </c>
      <c r="S12" s="26">
        <f t="shared" si="0"/>
        <v>0.7142857142857143</v>
      </c>
      <c r="T12" s="26">
        <f t="shared" si="1"/>
        <v>1</v>
      </c>
      <c r="Y12" s="16"/>
    </row>
    <row r="13" spans="1:25" ht="15" customHeight="1" thickBot="1">
      <c r="A13" s="105"/>
      <c r="B13" s="97" t="s">
        <v>6</v>
      </c>
      <c r="C13" s="27">
        <v>9</v>
      </c>
      <c r="D13" s="143" t="s">
        <v>7</v>
      </c>
      <c r="E13" s="34">
        <v>1</v>
      </c>
      <c r="F13" s="35">
        <v>1</v>
      </c>
      <c r="G13" s="34">
        <v>0</v>
      </c>
      <c r="H13" s="35">
        <v>1</v>
      </c>
      <c r="I13" s="34">
        <v>1</v>
      </c>
      <c r="J13" s="35">
        <v>0</v>
      </c>
      <c r="K13" s="34">
        <v>0</v>
      </c>
      <c r="L13" s="35">
        <v>1</v>
      </c>
      <c r="M13" s="34">
        <v>1</v>
      </c>
      <c r="N13" s="35">
        <v>1</v>
      </c>
      <c r="O13" s="34">
        <v>1</v>
      </c>
      <c r="P13" s="35">
        <v>1</v>
      </c>
      <c r="Q13" s="34">
        <v>1</v>
      </c>
      <c r="R13" s="35">
        <v>1</v>
      </c>
      <c r="S13" s="26">
        <f t="shared" si="0"/>
        <v>0.7142857142857143</v>
      </c>
      <c r="T13" s="26">
        <f t="shared" si="1"/>
        <v>0.8571428571428571</v>
      </c>
      <c r="Y13" s="17"/>
    </row>
    <row r="14" spans="1:25" ht="15" customHeight="1" thickBot="1">
      <c r="A14" s="105"/>
      <c r="B14" s="102"/>
      <c r="C14" s="27">
        <v>10</v>
      </c>
      <c r="D14" s="144" t="s">
        <v>16</v>
      </c>
      <c r="E14" s="32">
        <v>1</v>
      </c>
      <c r="F14" s="33">
        <v>1</v>
      </c>
      <c r="G14" s="32">
        <v>0</v>
      </c>
      <c r="H14" s="33">
        <v>1</v>
      </c>
      <c r="I14" s="32">
        <v>0</v>
      </c>
      <c r="J14" s="33">
        <v>1</v>
      </c>
      <c r="K14" s="32">
        <v>1</v>
      </c>
      <c r="L14" s="33">
        <v>1</v>
      </c>
      <c r="M14" s="32">
        <v>1</v>
      </c>
      <c r="N14" s="33">
        <v>1</v>
      </c>
      <c r="O14" s="32">
        <v>1</v>
      </c>
      <c r="P14" s="33">
        <v>1</v>
      </c>
      <c r="Q14" s="32">
        <v>1</v>
      </c>
      <c r="R14" s="33">
        <v>1</v>
      </c>
      <c r="S14" s="26">
        <f t="shared" si="0"/>
        <v>0.7142857142857143</v>
      </c>
      <c r="T14" s="26">
        <f t="shared" si="1"/>
        <v>1</v>
      </c>
      <c r="Y14" s="17"/>
    </row>
    <row r="15" spans="1:25" ht="15" customHeight="1" thickBot="1">
      <c r="A15" s="105"/>
      <c r="B15" s="98"/>
      <c r="C15" s="27">
        <v>11</v>
      </c>
      <c r="D15" s="145" t="s">
        <v>77</v>
      </c>
      <c r="E15" s="28">
        <v>1</v>
      </c>
      <c r="F15" s="29">
        <v>0</v>
      </c>
      <c r="G15" s="28">
        <v>0</v>
      </c>
      <c r="H15" s="29">
        <v>1</v>
      </c>
      <c r="I15" s="28">
        <v>0</v>
      </c>
      <c r="J15" s="29">
        <v>1</v>
      </c>
      <c r="K15" s="28">
        <v>1</v>
      </c>
      <c r="L15" s="29">
        <v>1</v>
      </c>
      <c r="M15" s="28">
        <v>1</v>
      </c>
      <c r="N15" s="29">
        <v>1</v>
      </c>
      <c r="O15" s="28">
        <v>1</v>
      </c>
      <c r="P15" s="29">
        <v>1</v>
      </c>
      <c r="Q15" s="28">
        <v>1</v>
      </c>
      <c r="R15" s="29">
        <v>1</v>
      </c>
      <c r="S15" s="26">
        <f t="shared" si="0"/>
        <v>0.7142857142857143</v>
      </c>
      <c r="T15" s="26">
        <f t="shared" si="1"/>
        <v>0.8571428571428571</v>
      </c>
      <c r="Y15" s="17"/>
    </row>
    <row r="16" spans="1:25" ht="15" customHeight="1" thickBot="1">
      <c r="A16" s="105"/>
      <c r="B16" s="98"/>
      <c r="C16" s="27">
        <v>12</v>
      </c>
      <c r="D16" s="145" t="s">
        <v>52</v>
      </c>
      <c r="E16" s="28">
        <v>1</v>
      </c>
      <c r="F16" s="29">
        <v>1</v>
      </c>
      <c r="G16" s="28">
        <v>1</v>
      </c>
      <c r="H16" s="29">
        <v>1</v>
      </c>
      <c r="I16" s="28">
        <v>0</v>
      </c>
      <c r="J16" s="29">
        <v>0</v>
      </c>
      <c r="K16" s="28">
        <v>1</v>
      </c>
      <c r="L16" s="29">
        <v>1</v>
      </c>
      <c r="M16" s="28">
        <v>1</v>
      </c>
      <c r="N16" s="29">
        <v>1</v>
      </c>
      <c r="O16" s="28">
        <v>1</v>
      </c>
      <c r="P16" s="29">
        <v>1</v>
      </c>
      <c r="Q16" s="28">
        <v>1</v>
      </c>
      <c r="R16" s="29">
        <v>1</v>
      </c>
      <c r="S16" s="26">
        <f t="shared" si="0"/>
        <v>0.8571428571428571</v>
      </c>
      <c r="T16" s="26">
        <f t="shared" si="1"/>
        <v>0.8571428571428571</v>
      </c>
      <c r="Y16" s="17"/>
    </row>
    <row r="17" spans="1:25" ht="15" customHeight="1" thickBot="1">
      <c r="A17" s="105"/>
      <c r="B17" s="98"/>
      <c r="C17" s="27">
        <v>13</v>
      </c>
      <c r="D17" s="146" t="s">
        <v>11</v>
      </c>
      <c r="E17" s="28">
        <v>1</v>
      </c>
      <c r="F17" s="29">
        <v>1</v>
      </c>
      <c r="G17" s="28">
        <v>1</v>
      </c>
      <c r="H17" s="29">
        <v>1</v>
      </c>
      <c r="I17" s="28">
        <v>0</v>
      </c>
      <c r="J17" s="29">
        <v>0</v>
      </c>
      <c r="K17" s="28">
        <v>1</v>
      </c>
      <c r="L17" s="29">
        <v>1</v>
      </c>
      <c r="M17" s="28">
        <v>1</v>
      </c>
      <c r="N17" s="29">
        <v>1</v>
      </c>
      <c r="O17" s="28">
        <v>1</v>
      </c>
      <c r="P17" s="29">
        <v>1</v>
      </c>
      <c r="Q17" s="28">
        <v>1</v>
      </c>
      <c r="R17" s="29">
        <v>1</v>
      </c>
      <c r="S17" s="26">
        <f t="shared" si="0"/>
        <v>0.8571428571428571</v>
      </c>
      <c r="T17" s="26">
        <f t="shared" si="1"/>
        <v>0.8571428571428571</v>
      </c>
      <c r="Y17" s="17"/>
    </row>
    <row r="18" spans="1:25" ht="15" customHeight="1" thickBot="1">
      <c r="A18" s="105"/>
      <c r="B18" s="36"/>
      <c r="C18" s="37"/>
      <c r="D18" s="147" t="s">
        <v>36</v>
      </c>
      <c r="E18" s="38">
        <f t="shared" ref="E18:R18" si="2">SUM(E5:E17)</f>
        <v>13</v>
      </c>
      <c r="F18" s="38">
        <f t="shared" si="2"/>
        <v>10</v>
      </c>
      <c r="G18" s="38">
        <f t="shared" si="2"/>
        <v>5</v>
      </c>
      <c r="H18" s="38">
        <f t="shared" si="2"/>
        <v>9</v>
      </c>
      <c r="I18" s="38">
        <f t="shared" si="2"/>
        <v>9</v>
      </c>
      <c r="J18" s="38">
        <f t="shared" si="2"/>
        <v>10</v>
      </c>
      <c r="K18" s="38">
        <f t="shared" si="2"/>
        <v>9</v>
      </c>
      <c r="L18" s="38">
        <f t="shared" si="2"/>
        <v>9</v>
      </c>
      <c r="M18" s="38">
        <f t="shared" si="2"/>
        <v>9</v>
      </c>
      <c r="N18" s="38">
        <f t="shared" si="2"/>
        <v>13</v>
      </c>
      <c r="O18" s="38">
        <f t="shared" si="2"/>
        <v>10</v>
      </c>
      <c r="P18" s="38">
        <f t="shared" si="2"/>
        <v>13</v>
      </c>
      <c r="Q18" s="38">
        <f t="shared" si="2"/>
        <v>10</v>
      </c>
      <c r="R18" s="38">
        <f t="shared" si="2"/>
        <v>13</v>
      </c>
      <c r="S18" s="39">
        <f t="shared" ref="S18:S38" si="3">AVERAGE(E18,G18,I18,K18,M18,O18,Q18)</f>
        <v>9.2857142857142865</v>
      </c>
      <c r="T18" s="39">
        <f t="shared" ref="T18:T38" si="4">AVERAGE(F18,H18,J18,L18,N18,P18,R18)</f>
        <v>11</v>
      </c>
      <c r="Y18" s="17"/>
    </row>
    <row r="19" spans="1:25" ht="15" customHeight="1" thickBot="1">
      <c r="A19" s="105"/>
      <c r="B19" s="36"/>
      <c r="C19" s="36"/>
      <c r="D19" s="147" t="s">
        <v>35</v>
      </c>
      <c r="E19" s="38">
        <f>E18/13*100</f>
        <v>100</v>
      </c>
      <c r="F19" s="38">
        <f t="shared" ref="F19:T19" si="5">F18/13*100</f>
        <v>76.923076923076934</v>
      </c>
      <c r="G19" s="38">
        <f t="shared" si="5"/>
        <v>38.461538461538467</v>
      </c>
      <c r="H19" s="38">
        <f t="shared" si="5"/>
        <v>69.230769230769226</v>
      </c>
      <c r="I19" s="38">
        <f t="shared" si="5"/>
        <v>69.230769230769226</v>
      </c>
      <c r="J19" s="38">
        <f t="shared" si="5"/>
        <v>76.923076923076934</v>
      </c>
      <c r="K19" s="38">
        <f t="shared" si="5"/>
        <v>69.230769230769226</v>
      </c>
      <c r="L19" s="38">
        <f t="shared" si="5"/>
        <v>69.230769230769226</v>
      </c>
      <c r="M19" s="38">
        <f t="shared" si="5"/>
        <v>69.230769230769226</v>
      </c>
      <c r="N19" s="38">
        <f t="shared" si="5"/>
        <v>100</v>
      </c>
      <c r="O19" s="38">
        <f t="shared" si="5"/>
        <v>76.923076923076934</v>
      </c>
      <c r="P19" s="38">
        <f t="shared" si="5"/>
        <v>100</v>
      </c>
      <c r="Q19" s="38">
        <f t="shared" si="5"/>
        <v>76.923076923076934</v>
      </c>
      <c r="R19" s="38">
        <f t="shared" si="5"/>
        <v>100</v>
      </c>
      <c r="S19" s="39">
        <f t="shared" si="5"/>
        <v>71.428571428571431</v>
      </c>
      <c r="T19" s="39">
        <f t="shared" si="5"/>
        <v>84.615384615384613</v>
      </c>
      <c r="Y19" s="18"/>
    </row>
    <row r="20" spans="1:25" ht="15" customHeight="1">
      <c r="A20" s="95" t="s">
        <v>4</v>
      </c>
      <c r="B20" s="99" t="s">
        <v>8</v>
      </c>
      <c r="C20" s="23">
        <v>14</v>
      </c>
      <c r="D20" s="148" t="s">
        <v>104</v>
      </c>
      <c r="E20" s="40">
        <v>1</v>
      </c>
      <c r="F20" s="41">
        <v>1</v>
      </c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  <c r="S20" s="26">
        <f t="shared" si="3"/>
        <v>1</v>
      </c>
      <c r="T20" s="26">
        <f t="shared" si="4"/>
        <v>1</v>
      </c>
    </row>
    <row r="21" spans="1:25" ht="15" customHeight="1" thickBot="1">
      <c r="A21" s="96"/>
      <c r="B21" s="100"/>
      <c r="C21" s="27">
        <v>15</v>
      </c>
      <c r="D21" s="149" t="s">
        <v>105</v>
      </c>
      <c r="E21" s="40">
        <v>1</v>
      </c>
      <c r="F21" s="41">
        <v>1</v>
      </c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26">
        <f t="shared" si="3"/>
        <v>1</v>
      </c>
      <c r="T21" s="26">
        <f t="shared" si="4"/>
        <v>1</v>
      </c>
    </row>
    <row r="22" spans="1:25" ht="15" customHeight="1" thickBot="1">
      <c r="A22" s="96"/>
      <c r="B22" s="100"/>
      <c r="C22" s="23">
        <v>16</v>
      </c>
      <c r="D22" s="149" t="s">
        <v>17</v>
      </c>
      <c r="E22" s="42">
        <v>1</v>
      </c>
      <c r="F22" s="43">
        <v>1</v>
      </c>
      <c r="G22" s="42"/>
      <c r="H22" s="43"/>
      <c r="I22" s="42"/>
      <c r="J22" s="43"/>
      <c r="K22" s="42"/>
      <c r="L22" s="43"/>
      <c r="M22" s="42"/>
      <c r="N22" s="43"/>
      <c r="O22" s="42"/>
      <c r="P22" s="43"/>
      <c r="Q22" s="42"/>
      <c r="R22" s="43"/>
      <c r="S22" s="26">
        <f t="shared" si="3"/>
        <v>1</v>
      </c>
      <c r="T22" s="26">
        <f t="shared" si="4"/>
        <v>1</v>
      </c>
    </row>
    <row r="23" spans="1:25" ht="15" customHeight="1" thickBot="1">
      <c r="A23" s="96"/>
      <c r="B23" s="101"/>
      <c r="C23" s="27">
        <v>17</v>
      </c>
      <c r="D23" s="150" t="s">
        <v>18</v>
      </c>
      <c r="E23" s="44">
        <v>1</v>
      </c>
      <c r="F23" s="45">
        <v>1</v>
      </c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5"/>
      <c r="S23" s="26">
        <f t="shared" si="3"/>
        <v>1</v>
      </c>
      <c r="T23" s="26">
        <f t="shared" si="4"/>
        <v>1</v>
      </c>
    </row>
    <row r="24" spans="1:25" ht="15" customHeight="1">
      <c r="A24" s="96"/>
      <c r="B24" s="99" t="s">
        <v>26</v>
      </c>
      <c r="C24" s="23">
        <v>18</v>
      </c>
      <c r="D24" s="151" t="s">
        <v>19</v>
      </c>
      <c r="E24" s="46">
        <v>1</v>
      </c>
      <c r="F24" s="47">
        <v>1</v>
      </c>
      <c r="G24" s="46"/>
      <c r="H24" s="47"/>
      <c r="I24" s="46"/>
      <c r="J24" s="47"/>
      <c r="K24" s="46"/>
      <c r="L24" s="47"/>
      <c r="M24" s="46"/>
      <c r="N24" s="47"/>
      <c r="O24" s="46"/>
      <c r="P24" s="47"/>
      <c r="Q24" s="46"/>
      <c r="R24" s="47"/>
      <c r="S24" s="26">
        <f t="shared" si="3"/>
        <v>1</v>
      </c>
      <c r="T24" s="26">
        <f t="shared" si="4"/>
        <v>1</v>
      </c>
    </row>
    <row r="25" spans="1:25" ht="15" customHeight="1" thickBot="1">
      <c r="A25" s="96"/>
      <c r="B25" s="100"/>
      <c r="C25" s="27">
        <v>19</v>
      </c>
      <c r="D25" s="152" t="s">
        <v>65</v>
      </c>
      <c r="E25" s="40">
        <v>1</v>
      </c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  <c r="S25" s="26">
        <f t="shared" si="3"/>
        <v>1</v>
      </c>
      <c r="T25" s="26" t="e">
        <f t="shared" si="4"/>
        <v>#DIV/0!</v>
      </c>
    </row>
    <row r="26" spans="1:25" ht="15" customHeight="1">
      <c r="A26" s="96"/>
      <c r="B26" s="100"/>
      <c r="C26" s="23">
        <v>20</v>
      </c>
      <c r="D26" s="153" t="s">
        <v>64</v>
      </c>
      <c r="E26" s="40">
        <v>1</v>
      </c>
      <c r="F26" s="41"/>
      <c r="G26" s="40"/>
      <c r="H26" s="41"/>
      <c r="I26" s="40"/>
      <c r="J26" s="41"/>
      <c r="K26" s="40"/>
      <c r="L26" s="41"/>
      <c r="M26" s="40"/>
      <c r="N26" s="41"/>
      <c r="O26" s="40"/>
      <c r="P26" s="41"/>
      <c r="Q26" s="40"/>
      <c r="R26" s="41"/>
      <c r="S26" s="26">
        <f t="shared" si="3"/>
        <v>1</v>
      </c>
      <c r="T26" s="26" t="e">
        <f t="shared" si="4"/>
        <v>#DIV/0!</v>
      </c>
    </row>
    <row r="27" spans="1:25" ht="15" customHeight="1" thickBot="1">
      <c r="A27" s="96"/>
      <c r="B27" s="101"/>
      <c r="C27" s="27">
        <v>21</v>
      </c>
      <c r="D27" s="154" t="s">
        <v>38</v>
      </c>
      <c r="E27" s="42">
        <v>1</v>
      </c>
      <c r="F27" s="43"/>
      <c r="G27" s="42"/>
      <c r="H27" s="43"/>
      <c r="I27" s="42"/>
      <c r="J27" s="43"/>
      <c r="K27" s="42"/>
      <c r="L27" s="43"/>
      <c r="M27" s="42"/>
      <c r="N27" s="43"/>
      <c r="O27" s="42"/>
      <c r="P27" s="43"/>
      <c r="Q27" s="42"/>
      <c r="R27" s="43"/>
      <c r="S27" s="26">
        <f t="shared" si="3"/>
        <v>1</v>
      </c>
      <c r="T27" s="26" t="e">
        <f t="shared" si="4"/>
        <v>#DIV/0!</v>
      </c>
    </row>
    <row r="28" spans="1:25" ht="15" customHeight="1">
      <c r="A28" s="96"/>
      <c r="B28" s="99" t="s">
        <v>20</v>
      </c>
      <c r="C28" s="23">
        <v>22</v>
      </c>
      <c r="D28" s="155" t="s">
        <v>108</v>
      </c>
      <c r="E28" s="44">
        <v>1</v>
      </c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26">
        <f t="shared" si="3"/>
        <v>1</v>
      </c>
      <c r="T28" s="26" t="e">
        <f t="shared" si="4"/>
        <v>#DIV/0!</v>
      </c>
    </row>
    <row r="29" spans="1:25" ht="15" customHeight="1" thickBot="1">
      <c r="A29" s="96"/>
      <c r="B29" s="100"/>
      <c r="C29" s="27">
        <v>23</v>
      </c>
      <c r="D29" s="145" t="s">
        <v>109</v>
      </c>
      <c r="E29" s="46">
        <v>1</v>
      </c>
      <c r="F29" s="47"/>
      <c r="G29" s="46"/>
      <c r="H29" s="47"/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26">
        <f t="shared" si="3"/>
        <v>1</v>
      </c>
      <c r="T29" s="26" t="e">
        <f t="shared" si="4"/>
        <v>#DIV/0!</v>
      </c>
    </row>
    <row r="30" spans="1:25" ht="15" customHeight="1">
      <c r="A30" s="96"/>
      <c r="B30" s="100"/>
      <c r="C30" s="23">
        <v>24</v>
      </c>
      <c r="D30" s="145" t="s">
        <v>110</v>
      </c>
      <c r="E30" s="40">
        <v>1</v>
      </c>
      <c r="F30" s="41"/>
      <c r="G30" s="40"/>
      <c r="H30" s="41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26">
        <f t="shared" si="3"/>
        <v>1</v>
      </c>
      <c r="T30" s="26" t="e">
        <f t="shared" si="4"/>
        <v>#DIV/0!</v>
      </c>
    </row>
    <row r="31" spans="1:25" ht="15" customHeight="1" thickBot="1">
      <c r="A31" s="96"/>
      <c r="B31" s="100"/>
      <c r="C31" s="27">
        <v>25</v>
      </c>
      <c r="D31" s="156" t="s">
        <v>111</v>
      </c>
      <c r="E31" s="42">
        <v>1</v>
      </c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26">
        <f t="shared" si="3"/>
        <v>1</v>
      </c>
      <c r="T31" s="26" t="e">
        <f t="shared" si="4"/>
        <v>#DIV/0!</v>
      </c>
    </row>
    <row r="32" spans="1:25" ht="15" customHeight="1" thickBot="1">
      <c r="A32" s="96"/>
      <c r="B32" s="100"/>
      <c r="C32" s="23">
        <v>26</v>
      </c>
      <c r="D32" s="146" t="s">
        <v>112</v>
      </c>
      <c r="E32" s="44">
        <v>1</v>
      </c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26">
        <f t="shared" si="3"/>
        <v>1</v>
      </c>
      <c r="T32" s="26" t="e">
        <f t="shared" si="4"/>
        <v>#DIV/0!</v>
      </c>
    </row>
    <row r="33" spans="1:25" ht="15" customHeight="1" thickBot="1">
      <c r="A33" s="96"/>
      <c r="B33" s="97" t="s">
        <v>5</v>
      </c>
      <c r="C33" s="27">
        <v>27</v>
      </c>
      <c r="D33" s="143" t="s">
        <v>66</v>
      </c>
      <c r="E33" s="46">
        <v>1</v>
      </c>
      <c r="F33" s="47"/>
      <c r="G33" s="46"/>
      <c r="H33" s="47"/>
      <c r="I33" s="46"/>
      <c r="J33" s="47"/>
      <c r="K33" s="46"/>
      <c r="L33" s="47"/>
      <c r="M33" s="46"/>
      <c r="N33" s="47"/>
      <c r="O33" s="46"/>
      <c r="P33" s="47"/>
      <c r="Q33" s="46"/>
      <c r="R33" s="47"/>
      <c r="S33" s="26">
        <f t="shared" si="3"/>
        <v>1</v>
      </c>
      <c r="T33" s="26" t="e">
        <f t="shared" si="4"/>
        <v>#DIV/0!</v>
      </c>
    </row>
    <row r="34" spans="1:25" ht="15" customHeight="1">
      <c r="A34" s="96"/>
      <c r="B34" s="102"/>
      <c r="C34" s="23">
        <v>28</v>
      </c>
      <c r="D34" s="144" t="s">
        <v>53</v>
      </c>
      <c r="E34" s="44">
        <v>1</v>
      </c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26">
        <f t="shared" si="3"/>
        <v>1</v>
      </c>
      <c r="T34" s="26" t="e">
        <f t="shared" si="4"/>
        <v>#DIV/0!</v>
      </c>
    </row>
    <row r="35" spans="1:25" ht="15" customHeight="1" thickBot="1">
      <c r="A35" s="96"/>
      <c r="B35" s="102"/>
      <c r="C35" s="27">
        <v>29</v>
      </c>
      <c r="D35" s="144" t="s">
        <v>21</v>
      </c>
      <c r="E35" s="46">
        <v>1</v>
      </c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26">
        <f t="shared" si="3"/>
        <v>1</v>
      </c>
      <c r="T35" s="26" t="e">
        <f t="shared" si="4"/>
        <v>#DIV/0!</v>
      </c>
    </row>
    <row r="36" spans="1:25" ht="15" customHeight="1" thickBot="1">
      <c r="A36" s="96"/>
      <c r="B36" s="98"/>
      <c r="C36" s="23">
        <v>30</v>
      </c>
      <c r="D36" s="145" t="s">
        <v>67</v>
      </c>
      <c r="E36" s="44">
        <v>1</v>
      </c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26">
        <f t="shared" si="3"/>
        <v>1</v>
      </c>
      <c r="T36" s="26" t="e">
        <f t="shared" si="4"/>
        <v>#DIV/0!</v>
      </c>
    </row>
    <row r="37" spans="1:25" ht="15" customHeight="1" thickBot="1">
      <c r="A37" s="48"/>
      <c r="B37" s="49"/>
      <c r="C37" s="50"/>
      <c r="D37" s="147" t="s">
        <v>37</v>
      </c>
      <c r="E37" s="51">
        <f>SUM(E20:E36)</f>
        <v>17</v>
      </c>
      <c r="F37" s="51">
        <f t="shared" ref="F37:R37" si="6">SUM(F20:F36)</f>
        <v>5</v>
      </c>
      <c r="G37" s="51">
        <f t="shared" si="6"/>
        <v>0</v>
      </c>
      <c r="H37" s="51">
        <f t="shared" si="6"/>
        <v>0</v>
      </c>
      <c r="I37" s="51">
        <f t="shared" si="6"/>
        <v>0</v>
      </c>
      <c r="J37" s="51">
        <f t="shared" si="6"/>
        <v>0</v>
      </c>
      <c r="K37" s="51">
        <f t="shared" si="6"/>
        <v>0</v>
      </c>
      <c r="L37" s="51">
        <f t="shared" si="6"/>
        <v>0</v>
      </c>
      <c r="M37" s="51">
        <f t="shared" si="6"/>
        <v>0</v>
      </c>
      <c r="N37" s="51">
        <f t="shared" si="6"/>
        <v>0</v>
      </c>
      <c r="O37" s="51">
        <f t="shared" si="6"/>
        <v>0</v>
      </c>
      <c r="P37" s="51">
        <f t="shared" si="6"/>
        <v>0</v>
      </c>
      <c r="Q37" s="51">
        <f t="shared" si="6"/>
        <v>0</v>
      </c>
      <c r="R37" s="51">
        <f t="shared" si="6"/>
        <v>0</v>
      </c>
      <c r="S37" s="39">
        <f t="shared" si="3"/>
        <v>2.4285714285714284</v>
      </c>
      <c r="T37" s="39">
        <f t="shared" si="4"/>
        <v>0.7142857142857143</v>
      </c>
    </row>
    <row r="38" spans="1:25" ht="15" customHeight="1" thickBot="1">
      <c r="A38" s="48"/>
      <c r="B38" s="49"/>
      <c r="C38" s="52"/>
      <c r="D38" s="147" t="s">
        <v>35</v>
      </c>
      <c r="E38" s="53">
        <f>E37/17*100</f>
        <v>100</v>
      </c>
      <c r="F38" s="53">
        <f t="shared" ref="F38:R38" si="7">F37/17*100</f>
        <v>29.411764705882355</v>
      </c>
      <c r="G38" s="53">
        <f t="shared" si="7"/>
        <v>0</v>
      </c>
      <c r="H38" s="53">
        <f t="shared" si="7"/>
        <v>0</v>
      </c>
      <c r="I38" s="53">
        <f t="shared" si="7"/>
        <v>0</v>
      </c>
      <c r="J38" s="53">
        <f t="shared" si="7"/>
        <v>0</v>
      </c>
      <c r="K38" s="53">
        <f t="shared" si="7"/>
        <v>0</v>
      </c>
      <c r="L38" s="53">
        <f t="shared" si="7"/>
        <v>0</v>
      </c>
      <c r="M38" s="53">
        <f t="shared" si="7"/>
        <v>0</v>
      </c>
      <c r="N38" s="53">
        <f t="shared" si="7"/>
        <v>0</v>
      </c>
      <c r="O38" s="53">
        <f t="shared" si="7"/>
        <v>0</v>
      </c>
      <c r="P38" s="53">
        <f t="shared" si="7"/>
        <v>0</v>
      </c>
      <c r="Q38" s="53">
        <f t="shared" si="7"/>
        <v>0</v>
      </c>
      <c r="R38" s="53">
        <f t="shared" si="7"/>
        <v>0</v>
      </c>
      <c r="S38" s="39">
        <f t="shared" si="3"/>
        <v>14.285714285714286</v>
      </c>
      <c r="T38" s="39">
        <f t="shared" si="4"/>
        <v>4.2016806722689077</v>
      </c>
    </row>
    <row r="39" spans="1:25" s="15" customFormat="1" ht="15" customHeight="1">
      <c r="A39" s="54"/>
      <c r="B39" s="55"/>
      <c r="C39" s="56"/>
      <c r="D39" s="1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58"/>
      <c r="S39" s="59"/>
      <c r="T39" s="59"/>
      <c r="Y39"/>
    </row>
    <row r="40" spans="1:25" ht="12.95" customHeight="1">
      <c r="A40" s="115" t="s">
        <v>95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0"/>
      <c r="T40" s="60"/>
    </row>
    <row r="41" spans="1:25" ht="12.95" customHeight="1" thickBot="1">
      <c r="A41" s="114" t="s">
        <v>31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60"/>
      <c r="T41" s="60"/>
    </row>
    <row r="42" spans="1:25" ht="12.95" customHeight="1" thickTop="1" thickBot="1">
      <c r="A42" s="116" t="s">
        <v>0</v>
      </c>
      <c r="B42" s="116" t="s">
        <v>1</v>
      </c>
      <c r="C42" s="116" t="s">
        <v>81</v>
      </c>
      <c r="D42" s="158" t="s">
        <v>2</v>
      </c>
      <c r="E42" s="113" t="s">
        <v>96</v>
      </c>
      <c r="F42" s="113"/>
      <c r="G42" s="113" t="s">
        <v>97</v>
      </c>
      <c r="H42" s="113"/>
      <c r="I42" s="113" t="s">
        <v>98</v>
      </c>
      <c r="J42" s="113"/>
      <c r="K42" s="109" t="s">
        <v>158</v>
      </c>
      <c r="L42" s="109"/>
      <c r="M42" s="109" t="s">
        <v>99</v>
      </c>
      <c r="N42" s="109"/>
      <c r="O42" s="109" t="s">
        <v>100</v>
      </c>
      <c r="P42" s="109"/>
      <c r="Q42" s="111" t="s">
        <v>101</v>
      </c>
      <c r="R42" s="112"/>
      <c r="S42" s="109" t="s">
        <v>50</v>
      </c>
      <c r="T42" s="109"/>
    </row>
    <row r="43" spans="1:25" ht="12.95" customHeight="1" thickTop="1" thickBot="1">
      <c r="A43" s="117"/>
      <c r="B43" s="117"/>
      <c r="C43" s="123"/>
      <c r="D43" s="159"/>
      <c r="E43" s="61" t="s">
        <v>82</v>
      </c>
      <c r="F43" s="61" t="s">
        <v>83</v>
      </c>
      <c r="G43" s="61" t="s">
        <v>82</v>
      </c>
      <c r="H43" s="61" t="s">
        <v>83</v>
      </c>
      <c r="I43" s="61" t="s">
        <v>82</v>
      </c>
      <c r="J43" s="61" t="s">
        <v>83</v>
      </c>
      <c r="K43" s="61" t="s">
        <v>82</v>
      </c>
      <c r="L43" s="61" t="s">
        <v>83</v>
      </c>
      <c r="M43" s="61" t="s">
        <v>82</v>
      </c>
      <c r="N43" s="61" t="s">
        <v>83</v>
      </c>
      <c r="O43" s="61" t="s">
        <v>82</v>
      </c>
      <c r="P43" s="61" t="s">
        <v>83</v>
      </c>
      <c r="Q43" s="61" t="s">
        <v>82</v>
      </c>
      <c r="R43" s="61" t="s">
        <v>83</v>
      </c>
      <c r="S43" s="61" t="s">
        <v>82</v>
      </c>
      <c r="T43" s="61" t="s">
        <v>83</v>
      </c>
    </row>
    <row r="44" spans="1:25" ht="12.95" customHeight="1" thickBot="1">
      <c r="A44" s="118" t="s">
        <v>87</v>
      </c>
      <c r="B44" s="120" t="s">
        <v>84</v>
      </c>
      <c r="C44" s="62">
        <v>31</v>
      </c>
      <c r="D44" s="151" t="s">
        <v>113</v>
      </c>
      <c r="E44" s="63">
        <v>1</v>
      </c>
      <c r="F44" s="64">
        <v>1</v>
      </c>
      <c r="G44" s="63">
        <v>1</v>
      </c>
      <c r="H44" s="64">
        <v>1</v>
      </c>
      <c r="I44" s="63">
        <v>1</v>
      </c>
      <c r="J44" s="64">
        <v>1</v>
      </c>
      <c r="K44" s="63">
        <v>1</v>
      </c>
      <c r="L44" s="64">
        <v>1</v>
      </c>
      <c r="M44" s="63">
        <v>1</v>
      </c>
      <c r="N44" s="64">
        <v>1</v>
      </c>
      <c r="O44" s="63">
        <v>1</v>
      </c>
      <c r="P44" s="64">
        <v>1</v>
      </c>
      <c r="Q44" s="63">
        <v>1</v>
      </c>
      <c r="R44" s="64">
        <v>1</v>
      </c>
      <c r="S44" s="26">
        <f t="shared" ref="S44:S67" si="8">AVERAGE(E44,G44,I44,K44,M44,O44,Q44)</f>
        <v>1</v>
      </c>
      <c r="T44" s="26">
        <f t="shared" ref="T44:T67" si="9">AVERAGE(F44,H44,J44,L44,N44,P44,R44)</f>
        <v>1</v>
      </c>
    </row>
    <row r="45" spans="1:25" ht="12.95" customHeight="1" thickBot="1">
      <c r="A45" s="118"/>
      <c r="B45" s="120"/>
      <c r="C45" s="65">
        <v>32</v>
      </c>
      <c r="D45" s="151" t="s">
        <v>114</v>
      </c>
      <c r="E45" s="63">
        <v>1</v>
      </c>
      <c r="F45" s="64"/>
      <c r="G45" s="63"/>
      <c r="H45" s="64"/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26">
        <f t="shared" si="8"/>
        <v>1</v>
      </c>
      <c r="T45" s="26" t="e">
        <f t="shared" si="9"/>
        <v>#DIV/0!</v>
      </c>
    </row>
    <row r="46" spans="1:25" ht="12.95" customHeight="1" thickBot="1">
      <c r="A46" s="118"/>
      <c r="B46" s="120"/>
      <c r="C46" s="62">
        <v>33</v>
      </c>
      <c r="D46" s="151" t="s">
        <v>115</v>
      </c>
      <c r="E46" s="66">
        <v>1</v>
      </c>
      <c r="F46" s="67"/>
      <c r="G46" s="66"/>
      <c r="H46" s="67"/>
      <c r="I46" s="66"/>
      <c r="J46" s="67"/>
      <c r="K46" s="66"/>
      <c r="L46" s="67"/>
      <c r="M46" s="66"/>
      <c r="N46" s="67"/>
      <c r="O46" s="66"/>
      <c r="P46" s="67"/>
      <c r="Q46" s="66"/>
      <c r="R46" s="67"/>
      <c r="S46" s="26">
        <f t="shared" si="8"/>
        <v>1</v>
      </c>
      <c r="T46" s="26" t="e">
        <f t="shared" si="9"/>
        <v>#DIV/0!</v>
      </c>
    </row>
    <row r="47" spans="1:25" ht="12.95" customHeight="1" thickBot="1">
      <c r="A47" s="118"/>
      <c r="B47" s="120"/>
      <c r="C47" s="65">
        <v>34</v>
      </c>
      <c r="D47" s="151" t="s">
        <v>116</v>
      </c>
      <c r="E47" s="66">
        <v>1</v>
      </c>
      <c r="F47" s="67"/>
      <c r="G47" s="66"/>
      <c r="H47" s="67"/>
      <c r="I47" s="66"/>
      <c r="J47" s="67"/>
      <c r="K47" s="66"/>
      <c r="L47" s="67"/>
      <c r="M47" s="66"/>
      <c r="N47" s="67"/>
      <c r="O47" s="66"/>
      <c r="P47" s="67"/>
      <c r="Q47" s="66"/>
      <c r="R47" s="67"/>
      <c r="S47" s="26">
        <f t="shared" si="8"/>
        <v>1</v>
      </c>
      <c r="T47" s="26" t="e">
        <f t="shared" si="9"/>
        <v>#DIV/0!</v>
      </c>
      <c r="Y47" s="15"/>
    </row>
    <row r="48" spans="1:25" ht="12.95" customHeight="1" thickBot="1">
      <c r="A48" s="118"/>
      <c r="B48" s="120"/>
      <c r="C48" s="62">
        <v>35</v>
      </c>
      <c r="D48" s="152" t="s">
        <v>117</v>
      </c>
      <c r="E48" s="66">
        <v>1</v>
      </c>
      <c r="F48" s="67"/>
      <c r="G48" s="66"/>
      <c r="H48" s="67"/>
      <c r="I48" s="66"/>
      <c r="J48" s="67"/>
      <c r="K48" s="66"/>
      <c r="L48" s="67"/>
      <c r="M48" s="66"/>
      <c r="N48" s="67"/>
      <c r="O48" s="66"/>
      <c r="P48" s="67"/>
      <c r="Q48" s="66"/>
      <c r="R48" s="67"/>
      <c r="S48" s="26">
        <f t="shared" si="8"/>
        <v>1</v>
      </c>
      <c r="T48" s="26" t="e">
        <f t="shared" si="9"/>
        <v>#DIV/0!</v>
      </c>
    </row>
    <row r="49" spans="1:21" ht="12.95" customHeight="1" thickBot="1">
      <c r="A49" s="118"/>
      <c r="B49" s="120"/>
      <c r="C49" s="65">
        <v>36</v>
      </c>
      <c r="D49" s="152" t="s">
        <v>22</v>
      </c>
      <c r="E49" s="66">
        <v>1</v>
      </c>
      <c r="F49" s="67"/>
      <c r="G49" s="66"/>
      <c r="H49" s="67"/>
      <c r="I49" s="66"/>
      <c r="J49" s="67"/>
      <c r="K49" s="66"/>
      <c r="L49" s="67"/>
      <c r="M49" s="66"/>
      <c r="N49" s="67"/>
      <c r="O49" s="66"/>
      <c r="P49" s="67"/>
      <c r="Q49" s="66"/>
      <c r="R49" s="67"/>
      <c r="S49" s="26">
        <f t="shared" si="8"/>
        <v>1</v>
      </c>
      <c r="T49" s="26" t="e">
        <f t="shared" si="9"/>
        <v>#DIV/0!</v>
      </c>
    </row>
    <row r="50" spans="1:21" ht="12.95" customHeight="1" thickBot="1">
      <c r="A50" s="118"/>
      <c r="B50" s="120"/>
      <c r="C50" s="62">
        <v>37</v>
      </c>
      <c r="D50" s="152" t="s">
        <v>118</v>
      </c>
      <c r="E50" s="66">
        <v>1</v>
      </c>
      <c r="F50" s="67"/>
      <c r="G50" s="66"/>
      <c r="H50" s="67"/>
      <c r="I50" s="66"/>
      <c r="J50" s="67"/>
      <c r="K50" s="66"/>
      <c r="L50" s="67"/>
      <c r="M50" s="66"/>
      <c r="N50" s="67"/>
      <c r="O50" s="66"/>
      <c r="P50" s="67"/>
      <c r="Q50" s="66"/>
      <c r="R50" s="67"/>
      <c r="S50" s="26">
        <f t="shared" si="8"/>
        <v>1</v>
      </c>
      <c r="T50" s="26" t="e">
        <f t="shared" si="9"/>
        <v>#DIV/0!</v>
      </c>
      <c r="U50" s="19"/>
    </row>
    <row r="51" spans="1:21" ht="12.95" customHeight="1" thickBot="1">
      <c r="A51" s="118"/>
      <c r="B51" s="120"/>
      <c r="C51" s="65">
        <v>38</v>
      </c>
      <c r="D51" s="152" t="s">
        <v>119</v>
      </c>
      <c r="E51" s="68">
        <v>1</v>
      </c>
      <c r="F51" s="69"/>
      <c r="G51" s="68"/>
      <c r="H51" s="69"/>
      <c r="I51" s="68"/>
      <c r="J51" s="69"/>
      <c r="K51" s="68"/>
      <c r="L51" s="69"/>
      <c r="M51" s="68"/>
      <c r="N51" s="69"/>
      <c r="O51" s="68"/>
      <c r="P51" s="69"/>
      <c r="Q51" s="68"/>
      <c r="R51" s="69"/>
      <c r="S51" s="26">
        <f t="shared" si="8"/>
        <v>1</v>
      </c>
      <c r="T51" s="26" t="e">
        <f t="shared" si="9"/>
        <v>#DIV/0!</v>
      </c>
    </row>
    <row r="52" spans="1:21" ht="12.95" customHeight="1" thickBot="1">
      <c r="A52" s="118"/>
      <c r="B52" s="120"/>
      <c r="C52" s="62">
        <v>39</v>
      </c>
      <c r="D52" s="160" t="s">
        <v>30</v>
      </c>
      <c r="E52" s="70">
        <v>1</v>
      </c>
      <c r="F52" s="71"/>
      <c r="G52" s="70"/>
      <c r="H52" s="71"/>
      <c r="I52" s="70"/>
      <c r="J52" s="71"/>
      <c r="K52" s="70"/>
      <c r="L52" s="71"/>
      <c r="M52" s="70"/>
      <c r="N52" s="71"/>
      <c r="O52" s="70"/>
      <c r="P52" s="71"/>
      <c r="Q52" s="70"/>
      <c r="R52" s="71"/>
      <c r="S52" s="26">
        <f t="shared" si="8"/>
        <v>1</v>
      </c>
      <c r="T52" s="26" t="e">
        <f t="shared" si="9"/>
        <v>#DIV/0!</v>
      </c>
    </row>
    <row r="53" spans="1:21" ht="12.95" customHeight="1" thickBot="1">
      <c r="A53" s="118"/>
      <c r="B53" s="120"/>
      <c r="C53" s="65">
        <v>40</v>
      </c>
      <c r="D53" s="151" t="s">
        <v>120</v>
      </c>
      <c r="E53" s="72">
        <v>1</v>
      </c>
      <c r="F53" s="73"/>
      <c r="G53" s="72"/>
      <c r="H53" s="73"/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26">
        <f t="shared" si="8"/>
        <v>1</v>
      </c>
      <c r="T53" s="26" t="e">
        <f t="shared" si="9"/>
        <v>#DIV/0!</v>
      </c>
    </row>
    <row r="54" spans="1:21" ht="12.95" customHeight="1" thickBot="1">
      <c r="A54" s="118"/>
      <c r="B54" s="120"/>
      <c r="C54" s="62">
        <v>41</v>
      </c>
      <c r="D54" s="152" t="s">
        <v>121</v>
      </c>
      <c r="E54" s="70">
        <v>1</v>
      </c>
      <c r="F54" s="71"/>
      <c r="G54" s="70"/>
      <c r="H54" s="71"/>
      <c r="I54" s="70"/>
      <c r="J54" s="71"/>
      <c r="K54" s="70"/>
      <c r="L54" s="71"/>
      <c r="M54" s="70"/>
      <c r="N54" s="71"/>
      <c r="O54" s="70"/>
      <c r="P54" s="71"/>
      <c r="Q54" s="70"/>
      <c r="R54" s="71"/>
      <c r="S54" s="26">
        <f t="shared" si="8"/>
        <v>1</v>
      </c>
      <c r="T54" s="26" t="e">
        <f t="shared" si="9"/>
        <v>#DIV/0!</v>
      </c>
    </row>
    <row r="55" spans="1:21" ht="12.95" customHeight="1" thickBot="1">
      <c r="A55" s="118"/>
      <c r="B55" s="122" t="s">
        <v>88</v>
      </c>
      <c r="C55" s="65">
        <v>42</v>
      </c>
      <c r="D55" s="160" t="s">
        <v>122</v>
      </c>
      <c r="E55" s="66">
        <v>1</v>
      </c>
      <c r="F55" s="67"/>
      <c r="G55" s="66"/>
      <c r="H55" s="67"/>
      <c r="I55" s="66"/>
      <c r="J55" s="67"/>
      <c r="K55" s="66"/>
      <c r="L55" s="67"/>
      <c r="M55" s="66"/>
      <c r="N55" s="67"/>
      <c r="O55" s="66"/>
      <c r="P55" s="67"/>
      <c r="Q55" s="66"/>
      <c r="R55" s="67"/>
      <c r="S55" s="26">
        <f t="shared" si="8"/>
        <v>1</v>
      </c>
      <c r="T55" s="26" t="e">
        <f t="shared" si="9"/>
        <v>#DIV/0!</v>
      </c>
    </row>
    <row r="56" spans="1:21" ht="12.95" customHeight="1" thickBot="1">
      <c r="A56" s="118"/>
      <c r="B56" s="122"/>
      <c r="C56" s="62">
        <v>43</v>
      </c>
      <c r="D56" s="160" t="s">
        <v>123</v>
      </c>
      <c r="E56" s="66">
        <v>1</v>
      </c>
      <c r="F56" s="67"/>
      <c r="G56" s="66"/>
      <c r="H56" s="67"/>
      <c r="I56" s="66"/>
      <c r="J56" s="67"/>
      <c r="K56" s="66"/>
      <c r="L56" s="67"/>
      <c r="M56" s="66"/>
      <c r="N56" s="67"/>
      <c r="O56" s="66"/>
      <c r="P56" s="67"/>
      <c r="Q56" s="66"/>
      <c r="R56" s="67"/>
      <c r="S56" s="26">
        <f t="shared" si="8"/>
        <v>1</v>
      </c>
      <c r="T56" s="26" t="e">
        <f t="shared" si="9"/>
        <v>#DIV/0!</v>
      </c>
    </row>
    <row r="57" spans="1:21" ht="12.95" customHeight="1" thickBot="1">
      <c r="A57" s="118"/>
      <c r="B57" s="122"/>
      <c r="C57" s="65">
        <v>44</v>
      </c>
      <c r="D57" s="161" t="s">
        <v>124</v>
      </c>
      <c r="E57" s="66">
        <v>1</v>
      </c>
      <c r="F57" s="67"/>
      <c r="G57" s="66"/>
      <c r="H57" s="67"/>
      <c r="I57" s="66"/>
      <c r="J57" s="67"/>
      <c r="K57" s="66"/>
      <c r="L57" s="67"/>
      <c r="M57" s="66"/>
      <c r="N57" s="67"/>
      <c r="O57" s="66"/>
      <c r="P57" s="67"/>
      <c r="Q57" s="66"/>
      <c r="R57" s="67"/>
      <c r="S57" s="26">
        <f t="shared" si="8"/>
        <v>1</v>
      </c>
      <c r="T57" s="26" t="e">
        <f t="shared" si="9"/>
        <v>#DIV/0!</v>
      </c>
    </row>
    <row r="58" spans="1:21" ht="12.95" customHeight="1" thickBot="1">
      <c r="A58" s="118"/>
      <c r="B58" s="122"/>
      <c r="C58" s="62">
        <v>45</v>
      </c>
      <c r="D58" s="162" t="s">
        <v>125</v>
      </c>
      <c r="E58" s="66">
        <v>1</v>
      </c>
      <c r="F58" s="67"/>
      <c r="G58" s="66"/>
      <c r="H58" s="67"/>
      <c r="I58" s="66"/>
      <c r="J58" s="67"/>
      <c r="K58" s="66"/>
      <c r="L58" s="67"/>
      <c r="M58" s="66"/>
      <c r="N58" s="67"/>
      <c r="O58" s="66"/>
      <c r="P58" s="67"/>
      <c r="Q58" s="66"/>
      <c r="R58" s="67"/>
      <c r="S58" s="26">
        <f t="shared" si="8"/>
        <v>1</v>
      </c>
      <c r="T58" s="26" t="e">
        <f t="shared" si="9"/>
        <v>#DIV/0!</v>
      </c>
    </row>
    <row r="59" spans="1:21" ht="12.95" customHeight="1" thickBot="1">
      <c r="A59" s="118"/>
      <c r="B59" s="122"/>
      <c r="C59" s="65">
        <v>46</v>
      </c>
      <c r="D59" s="152" t="s">
        <v>127</v>
      </c>
      <c r="E59" s="66">
        <v>1</v>
      </c>
      <c r="F59" s="67"/>
      <c r="G59" s="66"/>
      <c r="H59" s="67"/>
      <c r="I59" s="66"/>
      <c r="J59" s="67"/>
      <c r="K59" s="66"/>
      <c r="L59" s="67"/>
      <c r="M59" s="66"/>
      <c r="N59" s="67"/>
      <c r="O59" s="66"/>
      <c r="P59" s="67"/>
      <c r="Q59" s="66"/>
      <c r="R59" s="67"/>
      <c r="S59" s="26">
        <f t="shared" si="8"/>
        <v>1</v>
      </c>
      <c r="T59" s="26" t="e">
        <f t="shared" si="9"/>
        <v>#DIV/0!</v>
      </c>
    </row>
    <row r="60" spans="1:21" ht="12.95" customHeight="1" thickBot="1">
      <c r="A60" s="118"/>
      <c r="B60" s="122" t="s">
        <v>89</v>
      </c>
      <c r="C60" s="62">
        <v>47</v>
      </c>
      <c r="D60" s="152" t="s">
        <v>128</v>
      </c>
      <c r="E60" s="66">
        <v>1</v>
      </c>
      <c r="F60" s="67"/>
      <c r="G60" s="66"/>
      <c r="H60" s="67"/>
      <c r="I60" s="66"/>
      <c r="J60" s="67"/>
      <c r="K60" s="66"/>
      <c r="L60" s="67"/>
      <c r="M60" s="66"/>
      <c r="N60" s="67"/>
      <c r="O60" s="66"/>
      <c r="P60" s="67"/>
      <c r="Q60" s="66"/>
      <c r="R60" s="67"/>
      <c r="S60" s="26">
        <f t="shared" si="8"/>
        <v>1</v>
      </c>
      <c r="T60" s="26" t="e">
        <f t="shared" si="9"/>
        <v>#DIV/0!</v>
      </c>
    </row>
    <row r="61" spans="1:21" ht="12.95" customHeight="1" thickBot="1">
      <c r="A61" s="118"/>
      <c r="B61" s="122"/>
      <c r="C61" s="65">
        <v>48</v>
      </c>
      <c r="D61" s="145" t="s">
        <v>129</v>
      </c>
      <c r="E61" s="66">
        <v>1</v>
      </c>
      <c r="F61" s="67"/>
      <c r="G61" s="66"/>
      <c r="H61" s="67"/>
      <c r="I61" s="66"/>
      <c r="J61" s="67"/>
      <c r="K61" s="66"/>
      <c r="L61" s="67"/>
      <c r="M61" s="66"/>
      <c r="N61" s="67"/>
      <c r="O61" s="66"/>
      <c r="P61" s="67"/>
      <c r="Q61" s="66"/>
      <c r="R61" s="67"/>
      <c r="S61" s="26">
        <f t="shared" si="8"/>
        <v>1</v>
      </c>
      <c r="T61" s="26" t="e">
        <f t="shared" si="9"/>
        <v>#DIV/0!</v>
      </c>
    </row>
    <row r="62" spans="1:21" ht="12.95" customHeight="1" thickBot="1">
      <c r="A62" s="118"/>
      <c r="B62" s="122"/>
      <c r="C62" s="62">
        <v>49</v>
      </c>
      <c r="D62" s="145" t="s">
        <v>131</v>
      </c>
      <c r="E62" s="66">
        <v>1</v>
      </c>
      <c r="F62" s="67"/>
      <c r="G62" s="66"/>
      <c r="H62" s="67"/>
      <c r="I62" s="66"/>
      <c r="J62" s="67"/>
      <c r="K62" s="66"/>
      <c r="L62" s="67"/>
      <c r="M62" s="66"/>
      <c r="N62" s="67"/>
      <c r="O62" s="66"/>
      <c r="P62" s="67"/>
      <c r="Q62" s="66"/>
      <c r="R62" s="67"/>
      <c r="S62" s="26">
        <f t="shared" si="8"/>
        <v>1</v>
      </c>
      <c r="T62" s="26" t="e">
        <f t="shared" si="9"/>
        <v>#DIV/0!</v>
      </c>
    </row>
    <row r="63" spans="1:21" ht="12.95" customHeight="1" thickBot="1">
      <c r="A63" s="118"/>
      <c r="B63" s="122"/>
      <c r="C63" s="65">
        <v>50</v>
      </c>
      <c r="D63" s="145" t="s">
        <v>130</v>
      </c>
      <c r="E63" s="66">
        <v>1</v>
      </c>
      <c r="F63" s="67"/>
      <c r="G63" s="66"/>
      <c r="H63" s="67"/>
      <c r="I63" s="66"/>
      <c r="J63" s="67"/>
      <c r="K63" s="66"/>
      <c r="L63" s="67"/>
      <c r="M63" s="66"/>
      <c r="N63" s="67"/>
      <c r="O63" s="66"/>
      <c r="P63" s="67"/>
      <c r="Q63" s="66"/>
      <c r="R63" s="67"/>
      <c r="S63" s="26">
        <f t="shared" si="8"/>
        <v>1</v>
      </c>
      <c r="T63" s="26" t="e">
        <f t="shared" si="9"/>
        <v>#DIV/0!</v>
      </c>
    </row>
    <row r="64" spans="1:21" ht="12.95" customHeight="1" thickBot="1">
      <c r="A64" s="118"/>
      <c r="B64" s="122"/>
      <c r="C64" s="62">
        <v>51</v>
      </c>
      <c r="D64" s="145" t="s">
        <v>132</v>
      </c>
      <c r="E64" s="66">
        <v>1</v>
      </c>
      <c r="F64" s="67"/>
      <c r="G64" s="66"/>
      <c r="H64" s="67"/>
      <c r="I64" s="66"/>
      <c r="J64" s="67"/>
      <c r="K64" s="66"/>
      <c r="L64" s="67"/>
      <c r="M64" s="66"/>
      <c r="N64" s="67"/>
      <c r="O64" s="66"/>
      <c r="P64" s="67"/>
      <c r="Q64" s="66"/>
      <c r="R64" s="67"/>
      <c r="S64" s="26">
        <f t="shared" si="8"/>
        <v>1</v>
      </c>
      <c r="T64" s="26" t="e">
        <f t="shared" si="9"/>
        <v>#DIV/0!</v>
      </c>
    </row>
    <row r="65" spans="1:20" ht="12.95" customHeight="1" thickBot="1">
      <c r="A65" s="118"/>
      <c r="B65" s="122"/>
      <c r="C65" s="65">
        <v>52</v>
      </c>
      <c r="D65" s="163" t="s">
        <v>73</v>
      </c>
      <c r="E65" s="66">
        <v>1</v>
      </c>
      <c r="F65" s="67"/>
      <c r="G65" s="66"/>
      <c r="H65" s="67"/>
      <c r="I65" s="66"/>
      <c r="J65" s="67"/>
      <c r="K65" s="66"/>
      <c r="L65" s="67"/>
      <c r="M65" s="66"/>
      <c r="N65" s="67"/>
      <c r="O65" s="66"/>
      <c r="P65" s="67"/>
      <c r="Q65" s="66"/>
      <c r="R65" s="67"/>
      <c r="S65" s="26">
        <f t="shared" si="8"/>
        <v>1</v>
      </c>
      <c r="T65" s="26" t="e">
        <f t="shared" si="9"/>
        <v>#DIV/0!</v>
      </c>
    </row>
    <row r="66" spans="1:20" ht="12.95" customHeight="1" thickBot="1">
      <c r="A66" s="118"/>
      <c r="B66" s="122"/>
      <c r="C66" s="62">
        <v>53</v>
      </c>
      <c r="D66" s="164" t="s">
        <v>68</v>
      </c>
      <c r="E66" s="66">
        <v>1</v>
      </c>
      <c r="F66" s="67"/>
      <c r="G66" s="66"/>
      <c r="H66" s="67"/>
      <c r="I66" s="66"/>
      <c r="J66" s="67"/>
      <c r="K66" s="66"/>
      <c r="L66" s="67"/>
      <c r="M66" s="66"/>
      <c r="N66" s="67"/>
      <c r="O66" s="66"/>
      <c r="P66" s="67"/>
      <c r="Q66" s="66"/>
      <c r="R66" s="67"/>
      <c r="S66" s="26">
        <f t="shared" si="8"/>
        <v>1</v>
      </c>
      <c r="T66" s="26" t="e">
        <f t="shared" si="9"/>
        <v>#DIV/0!</v>
      </c>
    </row>
    <row r="67" spans="1:20" ht="12.95" customHeight="1" thickBot="1">
      <c r="A67" s="118"/>
      <c r="B67" s="122"/>
      <c r="C67" s="65">
        <v>54</v>
      </c>
      <c r="D67" s="165" t="s">
        <v>72</v>
      </c>
      <c r="E67" s="66">
        <v>1</v>
      </c>
      <c r="F67" s="67"/>
      <c r="G67" s="66"/>
      <c r="H67" s="67"/>
      <c r="I67" s="66"/>
      <c r="J67" s="67"/>
      <c r="K67" s="66"/>
      <c r="L67" s="67"/>
      <c r="M67" s="66"/>
      <c r="N67" s="67"/>
      <c r="O67" s="66"/>
      <c r="P67" s="67"/>
      <c r="Q67" s="66"/>
      <c r="R67" s="67"/>
      <c r="S67" s="26">
        <f t="shared" si="8"/>
        <v>1</v>
      </c>
      <c r="T67" s="26" t="e">
        <f t="shared" si="9"/>
        <v>#DIV/0!</v>
      </c>
    </row>
    <row r="68" spans="1:20" ht="12.95" customHeight="1" thickBot="1">
      <c r="A68" s="74"/>
      <c r="B68" s="49"/>
      <c r="C68" s="50"/>
      <c r="D68" s="147" t="s">
        <v>90</v>
      </c>
      <c r="E68" s="75">
        <f>SUM(E44:E67)</f>
        <v>24</v>
      </c>
      <c r="F68" s="75">
        <f t="shared" ref="F68:R68" si="10">SUM(F44:F67)</f>
        <v>1</v>
      </c>
      <c r="G68" s="75">
        <f t="shared" si="10"/>
        <v>1</v>
      </c>
      <c r="H68" s="75">
        <f t="shared" si="10"/>
        <v>1</v>
      </c>
      <c r="I68" s="75">
        <f t="shared" si="10"/>
        <v>1</v>
      </c>
      <c r="J68" s="75">
        <f t="shared" si="10"/>
        <v>1</v>
      </c>
      <c r="K68" s="75">
        <f t="shared" si="10"/>
        <v>1</v>
      </c>
      <c r="L68" s="75">
        <f t="shared" si="10"/>
        <v>1</v>
      </c>
      <c r="M68" s="75">
        <f t="shared" si="10"/>
        <v>1</v>
      </c>
      <c r="N68" s="75">
        <f t="shared" si="10"/>
        <v>1</v>
      </c>
      <c r="O68" s="75">
        <f t="shared" si="10"/>
        <v>1</v>
      </c>
      <c r="P68" s="75">
        <f t="shared" si="10"/>
        <v>1</v>
      </c>
      <c r="Q68" s="75">
        <f t="shared" si="10"/>
        <v>1</v>
      </c>
      <c r="R68" s="75">
        <f t="shared" si="10"/>
        <v>1</v>
      </c>
      <c r="S68" s="39">
        <f t="shared" ref="S68:S91" si="11">AVERAGE(E68,G68,I68,K68,M68,O68,Q68)</f>
        <v>4.2857142857142856</v>
      </c>
      <c r="T68" s="39">
        <f t="shared" ref="T68:T91" si="12">AVERAGE(F68,H68,J68,L68,N68,P68,R68)</f>
        <v>1</v>
      </c>
    </row>
    <row r="69" spans="1:20" ht="12.95" customHeight="1" thickBot="1">
      <c r="A69" s="74"/>
      <c r="B69" s="49"/>
      <c r="C69" s="52"/>
      <c r="D69" s="147" t="s">
        <v>35</v>
      </c>
      <c r="E69" s="76">
        <f>E68/24*100</f>
        <v>100</v>
      </c>
      <c r="F69" s="76">
        <f t="shared" ref="F69:R69" si="13">F68/24*100</f>
        <v>4.1666666666666661</v>
      </c>
      <c r="G69" s="76">
        <f t="shared" si="13"/>
        <v>4.1666666666666661</v>
      </c>
      <c r="H69" s="76">
        <f t="shared" si="13"/>
        <v>4.1666666666666661</v>
      </c>
      <c r="I69" s="76">
        <f t="shared" si="13"/>
        <v>4.1666666666666661</v>
      </c>
      <c r="J69" s="76">
        <f t="shared" si="13"/>
        <v>4.1666666666666661</v>
      </c>
      <c r="K69" s="76">
        <f t="shared" si="13"/>
        <v>4.1666666666666661</v>
      </c>
      <c r="L69" s="76">
        <f t="shared" si="13"/>
        <v>4.1666666666666661</v>
      </c>
      <c r="M69" s="76">
        <f t="shared" si="13"/>
        <v>4.1666666666666661</v>
      </c>
      <c r="N69" s="76">
        <f t="shared" si="13"/>
        <v>4.1666666666666661</v>
      </c>
      <c r="O69" s="76">
        <f t="shared" si="13"/>
        <v>4.1666666666666661</v>
      </c>
      <c r="P69" s="76">
        <f t="shared" si="13"/>
        <v>4.1666666666666661</v>
      </c>
      <c r="Q69" s="76">
        <f t="shared" si="13"/>
        <v>4.1666666666666661</v>
      </c>
      <c r="R69" s="76">
        <f t="shared" si="13"/>
        <v>4.1666666666666661</v>
      </c>
      <c r="S69" s="39">
        <f t="shared" si="11"/>
        <v>17.857142857142861</v>
      </c>
      <c r="T69" s="39">
        <f t="shared" si="12"/>
        <v>4.1666666666666652</v>
      </c>
    </row>
    <row r="70" spans="1:20" ht="12.95" customHeight="1" thickBot="1">
      <c r="A70" s="118" t="s">
        <v>85</v>
      </c>
      <c r="B70" s="120" t="s">
        <v>12</v>
      </c>
      <c r="C70" s="65">
        <v>55</v>
      </c>
      <c r="D70" s="166" t="s">
        <v>135</v>
      </c>
      <c r="E70" s="66">
        <v>1</v>
      </c>
      <c r="F70" s="67"/>
      <c r="G70" s="66"/>
      <c r="H70" s="67"/>
      <c r="I70" s="66"/>
      <c r="J70" s="67"/>
      <c r="K70" s="66"/>
      <c r="L70" s="67"/>
      <c r="M70" s="66"/>
      <c r="N70" s="67"/>
      <c r="O70" s="66"/>
      <c r="P70" s="67"/>
      <c r="Q70" s="66"/>
      <c r="R70" s="67"/>
      <c r="S70" s="26">
        <f t="shared" si="11"/>
        <v>1</v>
      </c>
      <c r="T70" s="26" t="e">
        <f t="shared" si="12"/>
        <v>#DIV/0!</v>
      </c>
    </row>
    <row r="71" spans="1:20" ht="12.95" customHeight="1" thickBot="1">
      <c r="A71" s="118"/>
      <c r="B71" s="120"/>
      <c r="C71" s="62">
        <v>56</v>
      </c>
      <c r="D71" s="167" t="s">
        <v>134</v>
      </c>
      <c r="E71" s="66">
        <v>1</v>
      </c>
      <c r="F71" s="67"/>
      <c r="G71" s="66"/>
      <c r="H71" s="67"/>
      <c r="I71" s="66"/>
      <c r="J71" s="67"/>
      <c r="K71" s="66"/>
      <c r="L71" s="67"/>
      <c r="M71" s="66"/>
      <c r="N71" s="67"/>
      <c r="O71" s="66"/>
      <c r="P71" s="67"/>
      <c r="Q71" s="66"/>
      <c r="R71" s="67"/>
      <c r="S71" s="26">
        <f t="shared" si="11"/>
        <v>1</v>
      </c>
      <c r="T71" s="26" t="e">
        <f t="shared" si="12"/>
        <v>#DIV/0!</v>
      </c>
    </row>
    <row r="72" spans="1:20" ht="12.95" customHeight="1" thickBot="1">
      <c r="A72" s="118"/>
      <c r="B72" s="120"/>
      <c r="C72" s="65">
        <v>57</v>
      </c>
      <c r="D72" s="164" t="s">
        <v>136</v>
      </c>
      <c r="E72" s="66">
        <v>1</v>
      </c>
      <c r="F72" s="67"/>
      <c r="G72" s="66"/>
      <c r="H72" s="67"/>
      <c r="I72" s="66"/>
      <c r="J72" s="67"/>
      <c r="K72" s="66"/>
      <c r="L72" s="67"/>
      <c r="M72" s="66"/>
      <c r="N72" s="67"/>
      <c r="O72" s="66"/>
      <c r="P72" s="67"/>
      <c r="Q72" s="66"/>
      <c r="R72" s="67"/>
      <c r="S72" s="26">
        <f t="shared" si="11"/>
        <v>1</v>
      </c>
      <c r="T72" s="26" t="e">
        <f t="shared" si="12"/>
        <v>#DIV/0!</v>
      </c>
    </row>
    <row r="73" spans="1:20" ht="12.95" customHeight="1" thickBot="1">
      <c r="A73" s="118"/>
      <c r="B73" s="120"/>
      <c r="C73" s="62">
        <v>58</v>
      </c>
      <c r="D73" s="164" t="s">
        <v>133</v>
      </c>
      <c r="E73" s="66">
        <v>1</v>
      </c>
      <c r="F73" s="67"/>
      <c r="G73" s="66"/>
      <c r="H73" s="67"/>
      <c r="I73" s="66"/>
      <c r="J73" s="67"/>
      <c r="K73" s="66"/>
      <c r="L73" s="67"/>
      <c r="M73" s="66"/>
      <c r="N73" s="67"/>
      <c r="O73" s="66"/>
      <c r="P73" s="67"/>
      <c r="Q73" s="66"/>
      <c r="R73" s="67"/>
      <c r="S73" s="26">
        <f t="shared" si="11"/>
        <v>1</v>
      </c>
      <c r="T73" s="26" t="e">
        <f t="shared" si="12"/>
        <v>#DIV/0!</v>
      </c>
    </row>
    <row r="74" spans="1:20" ht="12.95" customHeight="1" thickBot="1">
      <c r="A74" s="118"/>
      <c r="B74" s="120"/>
      <c r="C74" s="65">
        <v>59</v>
      </c>
      <c r="D74" s="164" t="s">
        <v>137</v>
      </c>
      <c r="E74" s="66">
        <v>1</v>
      </c>
      <c r="F74" s="67"/>
      <c r="G74" s="66"/>
      <c r="H74" s="67"/>
      <c r="I74" s="66"/>
      <c r="J74" s="67"/>
      <c r="K74" s="66"/>
      <c r="L74" s="67"/>
      <c r="M74" s="66"/>
      <c r="N74" s="67"/>
      <c r="O74" s="66"/>
      <c r="P74" s="67"/>
      <c r="Q74" s="66"/>
      <c r="R74" s="67"/>
      <c r="S74" s="26">
        <f t="shared" si="11"/>
        <v>1</v>
      </c>
      <c r="T74" s="26" t="e">
        <f t="shared" si="12"/>
        <v>#DIV/0!</v>
      </c>
    </row>
    <row r="75" spans="1:20" ht="12.95" customHeight="1" thickBot="1">
      <c r="A75" s="118"/>
      <c r="B75" s="120"/>
      <c r="C75" s="62">
        <v>60</v>
      </c>
      <c r="D75" s="164" t="s">
        <v>138</v>
      </c>
      <c r="E75" s="66">
        <v>1</v>
      </c>
      <c r="F75" s="67"/>
      <c r="G75" s="66"/>
      <c r="H75" s="67"/>
      <c r="I75" s="66"/>
      <c r="J75" s="67"/>
      <c r="K75" s="66"/>
      <c r="L75" s="67"/>
      <c r="M75" s="66"/>
      <c r="N75" s="67"/>
      <c r="O75" s="66"/>
      <c r="P75" s="67"/>
      <c r="Q75" s="66"/>
      <c r="R75" s="67"/>
      <c r="S75" s="26">
        <f t="shared" si="11"/>
        <v>1</v>
      </c>
      <c r="T75" s="26" t="e">
        <f t="shared" si="12"/>
        <v>#DIV/0!</v>
      </c>
    </row>
    <row r="76" spans="1:20" ht="12.95" customHeight="1" thickBot="1">
      <c r="A76" s="118"/>
      <c r="B76" s="120"/>
      <c r="C76" s="65">
        <v>61</v>
      </c>
      <c r="D76" s="164" t="s">
        <v>139</v>
      </c>
      <c r="E76" s="66">
        <v>1</v>
      </c>
      <c r="F76" s="67"/>
      <c r="G76" s="66"/>
      <c r="H76" s="67"/>
      <c r="I76" s="66"/>
      <c r="J76" s="67"/>
      <c r="K76" s="66"/>
      <c r="L76" s="67"/>
      <c r="M76" s="66"/>
      <c r="N76" s="67"/>
      <c r="O76" s="66"/>
      <c r="P76" s="67"/>
      <c r="Q76" s="66"/>
      <c r="R76" s="67"/>
      <c r="S76" s="26">
        <f t="shared" si="11"/>
        <v>1</v>
      </c>
      <c r="T76" s="26" t="e">
        <f t="shared" si="12"/>
        <v>#DIV/0!</v>
      </c>
    </row>
    <row r="77" spans="1:20" ht="12.95" customHeight="1" thickBot="1">
      <c r="A77" s="118"/>
      <c r="B77" s="120"/>
      <c r="C77" s="62">
        <v>62</v>
      </c>
      <c r="D77" s="164" t="s">
        <v>140</v>
      </c>
      <c r="E77" s="66">
        <v>1</v>
      </c>
      <c r="F77" s="67"/>
      <c r="G77" s="66"/>
      <c r="H77" s="67"/>
      <c r="I77" s="66"/>
      <c r="J77" s="67"/>
      <c r="K77" s="66"/>
      <c r="L77" s="67"/>
      <c r="M77" s="66"/>
      <c r="N77" s="67"/>
      <c r="O77" s="66"/>
      <c r="P77" s="67"/>
      <c r="Q77" s="66"/>
      <c r="R77" s="67"/>
      <c r="S77" s="26">
        <f t="shared" si="11"/>
        <v>1</v>
      </c>
      <c r="T77" s="26" t="e">
        <f t="shared" si="12"/>
        <v>#DIV/0!</v>
      </c>
    </row>
    <row r="78" spans="1:20" ht="12.95" customHeight="1" thickBot="1">
      <c r="A78" s="118"/>
      <c r="B78" s="120"/>
      <c r="C78" s="65">
        <v>63</v>
      </c>
      <c r="D78" s="165" t="s">
        <v>25</v>
      </c>
      <c r="E78" s="66">
        <v>1</v>
      </c>
      <c r="F78" s="67"/>
      <c r="G78" s="66"/>
      <c r="H78" s="67"/>
      <c r="I78" s="66"/>
      <c r="J78" s="67"/>
      <c r="K78" s="66"/>
      <c r="L78" s="67"/>
      <c r="M78" s="66"/>
      <c r="N78" s="67"/>
      <c r="O78" s="66"/>
      <c r="P78" s="67"/>
      <c r="Q78" s="66"/>
      <c r="R78" s="67"/>
      <c r="S78" s="26">
        <f t="shared" si="11"/>
        <v>1</v>
      </c>
      <c r="T78" s="26" t="e">
        <f t="shared" si="12"/>
        <v>#DIV/0!</v>
      </c>
    </row>
    <row r="79" spans="1:20" ht="12.95" customHeight="1" thickBot="1">
      <c r="A79" s="118"/>
      <c r="B79" s="77"/>
      <c r="C79" s="62">
        <v>64</v>
      </c>
      <c r="D79" s="140" t="s">
        <v>106</v>
      </c>
      <c r="E79" s="66">
        <v>1</v>
      </c>
      <c r="F79" s="67"/>
      <c r="G79" s="66"/>
      <c r="H79" s="67"/>
      <c r="I79" s="66"/>
      <c r="J79" s="67"/>
      <c r="K79" s="66"/>
      <c r="L79" s="67"/>
      <c r="M79" s="66"/>
      <c r="N79" s="67"/>
      <c r="O79" s="66"/>
      <c r="P79" s="67"/>
      <c r="Q79" s="66"/>
      <c r="R79" s="67"/>
      <c r="S79" s="26">
        <f t="shared" si="11"/>
        <v>1</v>
      </c>
      <c r="T79" s="26" t="e">
        <f t="shared" si="12"/>
        <v>#DIV/0!</v>
      </c>
    </row>
    <row r="80" spans="1:20" ht="12.95" customHeight="1" thickBot="1">
      <c r="A80" s="118"/>
      <c r="B80" s="77"/>
      <c r="C80" s="65">
        <v>65</v>
      </c>
      <c r="D80" s="140" t="s">
        <v>107</v>
      </c>
      <c r="E80" s="66">
        <v>1</v>
      </c>
      <c r="F80" s="67"/>
      <c r="G80" s="66"/>
      <c r="H80" s="67"/>
      <c r="I80" s="66"/>
      <c r="J80" s="67"/>
      <c r="K80" s="66"/>
      <c r="L80" s="67"/>
      <c r="M80" s="66"/>
      <c r="N80" s="67"/>
      <c r="O80" s="66"/>
      <c r="P80" s="67"/>
      <c r="Q80" s="66"/>
      <c r="R80" s="67"/>
      <c r="S80" s="26">
        <f t="shared" si="11"/>
        <v>1</v>
      </c>
      <c r="T80" s="26" t="e">
        <f t="shared" si="12"/>
        <v>#DIV/0!</v>
      </c>
    </row>
    <row r="81" spans="1:20" ht="12.95" customHeight="1" thickBot="1">
      <c r="A81" s="118"/>
      <c r="B81" s="121" t="s">
        <v>80</v>
      </c>
      <c r="C81" s="62">
        <v>66</v>
      </c>
      <c r="D81" s="166" t="s">
        <v>61</v>
      </c>
      <c r="E81" s="66">
        <v>1</v>
      </c>
      <c r="F81" s="67"/>
      <c r="G81" s="66"/>
      <c r="H81" s="67"/>
      <c r="I81" s="66"/>
      <c r="J81" s="67"/>
      <c r="K81" s="66"/>
      <c r="L81" s="67"/>
      <c r="M81" s="66"/>
      <c r="N81" s="67"/>
      <c r="O81" s="66"/>
      <c r="P81" s="67"/>
      <c r="Q81" s="66"/>
      <c r="R81" s="67"/>
      <c r="S81" s="26">
        <f t="shared" si="11"/>
        <v>1</v>
      </c>
      <c r="T81" s="26" t="e">
        <f t="shared" si="12"/>
        <v>#DIV/0!</v>
      </c>
    </row>
    <row r="82" spans="1:20" ht="12.95" customHeight="1" thickBot="1">
      <c r="A82" s="118"/>
      <c r="B82" s="121"/>
      <c r="C82" s="65">
        <v>67</v>
      </c>
      <c r="D82" s="163" t="s">
        <v>32</v>
      </c>
      <c r="E82" s="66">
        <v>1</v>
      </c>
      <c r="F82" s="67"/>
      <c r="G82" s="66"/>
      <c r="H82" s="67"/>
      <c r="I82" s="66"/>
      <c r="J82" s="67"/>
      <c r="K82" s="66"/>
      <c r="L82" s="67"/>
      <c r="M82" s="66"/>
      <c r="N82" s="67"/>
      <c r="O82" s="66"/>
      <c r="P82" s="67"/>
      <c r="Q82" s="66"/>
      <c r="R82" s="67"/>
      <c r="S82" s="26">
        <f t="shared" si="11"/>
        <v>1</v>
      </c>
      <c r="T82" s="26" t="e">
        <f t="shared" si="12"/>
        <v>#DIV/0!</v>
      </c>
    </row>
    <row r="83" spans="1:20" ht="12.95" customHeight="1" thickBot="1">
      <c r="A83" s="118"/>
      <c r="B83" s="121"/>
      <c r="C83" s="62">
        <v>68</v>
      </c>
      <c r="D83" s="163" t="s">
        <v>141</v>
      </c>
      <c r="E83" s="66">
        <v>1</v>
      </c>
      <c r="F83" s="67"/>
      <c r="G83" s="66"/>
      <c r="H83" s="67"/>
      <c r="I83" s="66"/>
      <c r="J83" s="67"/>
      <c r="K83" s="66"/>
      <c r="L83" s="67"/>
      <c r="M83" s="66"/>
      <c r="N83" s="67"/>
      <c r="O83" s="66"/>
      <c r="P83" s="67"/>
      <c r="Q83" s="66"/>
      <c r="R83" s="67"/>
      <c r="S83" s="26">
        <f t="shared" si="11"/>
        <v>1</v>
      </c>
      <c r="T83" s="26" t="e">
        <f t="shared" si="12"/>
        <v>#DIV/0!</v>
      </c>
    </row>
    <row r="84" spans="1:20" ht="12.95" customHeight="1" thickBot="1">
      <c r="A84" s="118"/>
      <c r="B84" s="121"/>
      <c r="C84" s="65">
        <v>69</v>
      </c>
      <c r="D84" s="163" t="s">
        <v>69</v>
      </c>
      <c r="E84" s="66">
        <v>1</v>
      </c>
      <c r="F84" s="67"/>
      <c r="G84" s="66"/>
      <c r="H84" s="67"/>
      <c r="I84" s="66"/>
      <c r="J84" s="67"/>
      <c r="K84" s="66"/>
      <c r="L84" s="67"/>
      <c r="M84" s="66"/>
      <c r="N84" s="67"/>
      <c r="O84" s="66"/>
      <c r="P84" s="67"/>
      <c r="Q84" s="66"/>
      <c r="R84" s="67"/>
      <c r="S84" s="26">
        <f t="shared" si="11"/>
        <v>1</v>
      </c>
      <c r="T84" s="26" t="e">
        <f t="shared" si="12"/>
        <v>#DIV/0!</v>
      </c>
    </row>
    <row r="85" spans="1:20" ht="12.95" customHeight="1" thickBot="1">
      <c r="A85" s="118"/>
      <c r="B85" s="121"/>
      <c r="C85" s="62">
        <v>70</v>
      </c>
      <c r="D85" s="163" t="s">
        <v>62</v>
      </c>
      <c r="E85" s="66">
        <v>1</v>
      </c>
      <c r="F85" s="67"/>
      <c r="G85" s="66"/>
      <c r="H85" s="67"/>
      <c r="I85" s="66"/>
      <c r="J85" s="67"/>
      <c r="K85" s="66"/>
      <c r="L85" s="67"/>
      <c r="M85" s="66"/>
      <c r="N85" s="67"/>
      <c r="O85" s="66"/>
      <c r="P85" s="67"/>
      <c r="Q85" s="66"/>
      <c r="R85" s="67"/>
      <c r="S85" s="26">
        <f t="shared" si="11"/>
        <v>1</v>
      </c>
      <c r="T85" s="26" t="e">
        <f t="shared" si="12"/>
        <v>#DIV/0!</v>
      </c>
    </row>
    <row r="86" spans="1:20" ht="12.95" customHeight="1" thickBot="1">
      <c r="A86" s="118"/>
      <c r="B86" s="119" t="s">
        <v>78</v>
      </c>
      <c r="C86" s="65">
        <v>71</v>
      </c>
      <c r="D86" s="166" t="s">
        <v>142</v>
      </c>
      <c r="E86" s="66">
        <v>1</v>
      </c>
      <c r="F86" s="67"/>
      <c r="G86" s="66"/>
      <c r="H86" s="67"/>
      <c r="I86" s="66"/>
      <c r="J86" s="67"/>
      <c r="K86" s="66"/>
      <c r="L86" s="67"/>
      <c r="M86" s="66"/>
      <c r="N86" s="67"/>
      <c r="O86" s="66"/>
      <c r="P86" s="67"/>
      <c r="Q86" s="66"/>
      <c r="R86" s="67"/>
      <c r="S86" s="26">
        <f t="shared" si="11"/>
        <v>1</v>
      </c>
      <c r="T86" s="26" t="e">
        <f t="shared" si="12"/>
        <v>#DIV/0!</v>
      </c>
    </row>
    <row r="87" spans="1:20" ht="12.95" customHeight="1" thickBot="1">
      <c r="A87" s="118"/>
      <c r="B87" s="119"/>
      <c r="C87" s="62">
        <v>72</v>
      </c>
      <c r="D87" s="164" t="s">
        <v>70</v>
      </c>
      <c r="E87" s="66">
        <v>1</v>
      </c>
      <c r="F87" s="67"/>
      <c r="G87" s="66"/>
      <c r="H87" s="67"/>
      <c r="I87" s="66"/>
      <c r="J87" s="67"/>
      <c r="K87" s="66"/>
      <c r="L87" s="67"/>
      <c r="M87" s="66"/>
      <c r="N87" s="67"/>
      <c r="O87" s="66"/>
      <c r="P87" s="67"/>
      <c r="Q87" s="66"/>
      <c r="R87" s="67"/>
      <c r="S87" s="26">
        <f t="shared" si="11"/>
        <v>1</v>
      </c>
      <c r="T87" s="26" t="e">
        <f t="shared" si="12"/>
        <v>#DIV/0!</v>
      </c>
    </row>
    <row r="88" spans="1:20" ht="12.95" customHeight="1" thickBot="1">
      <c r="A88" s="118"/>
      <c r="B88" s="119"/>
      <c r="C88" s="65">
        <v>73</v>
      </c>
      <c r="D88" s="163" t="s">
        <v>71</v>
      </c>
      <c r="E88" s="66">
        <v>1</v>
      </c>
      <c r="F88" s="67"/>
      <c r="G88" s="66"/>
      <c r="H88" s="67"/>
      <c r="I88" s="66"/>
      <c r="J88" s="67"/>
      <c r="K88" s="66"/>
      <c r="L88" s="67"/>
      <c r="M88" s="66"/>
      <c r="N88" s="67"/>
      <c r="O88" s="66"/>
      <c r="P88" s="67"/>
      <c r="Q88" s="66"/>
      <c r="R88" s="67"/>
      <c r="S88" s="26">
        <f t="shared" si="11"/>
        <v>1</v>
      </c>
      <c r="T88" s="26" t="e">
        <f t="shared" si="12"/>
        <v>#DIV/0!</v>
      </c>
    </row>
    <row r="89" spans="1:20" ht="12.95" customHeight="1" thickBot="1">
      <c r="A89" s="118"/>
      <c r="B89" s="119"/>
      <c r="C89" s="62">
        <v>74</v>
      </c>
      <c r="D89" s="168" t="s">
        <v>74</v>
      </c>
      <c r="E89" s="66">
        <v>1</v>
      </c>
      <c r="F89" s="67"/>
      <c r="G89" s="66"/>
      <c r="H89" s="67"/>
      <c r="I89" s="66"/>
      <c r="J89" s="67"/>
      <c r="K89" s="66"/>
      <c r="L89" s="67"/>
      <c r="M89" s="66"/>
      <c r="N89" s="67"/>
      <c r="O89" s="66"/>
      <c r="P89" s="67"/>
      <c r="Q89" s="66"/>
      <c r="R89" s="67"/>
      <c r="S89" s="26">
        <f t="shared" si="11"/>
        <v>1</v>
      </c>
      <c r="T89" s="26" t="e">
        <f t="shared" si="12"/>
        <v>#DIV/0!</v>
      </c>
    </row>
    <row r="90" spans="1:20" ht="20.25" customHeight="1" thickBot="1">
      <c r="A90" s="78"/>
      <c r="B90" s="79"/>
      <c r="C90" s="80"/>
      <c r="D90" s="169" t="s">
        <v>91</v>
      </c>
      <c r="E90" s="81">
        <f>SUM(E70:E89)</f>
        <v>20</v>
      </c>
      <c r="F90" s="81">
        <f t="shared" ref="F90:R90" si="14">SUM(F70:F89)</f>
        <v>0</v>
      </c>
      <c r="G90" s="81">
        <f t="shared" si="14"/>
        <v>0</v>
      </c>
      <c r="H90" s="81">
        <f t="shared" si="14"/>
        <v>0</v>
      </c>
      <c r="I90" s="81">
        <f t="shared" si="14"/>
        <v>0</v>
      </c>
      <c r="J90" s="81">
        <f t="shared" si="14"/>
        <v>0</v>
      </c>
      <c r="K90" s="81">
        <f t="shared" si="14"/>
        <v>0</v>
      </c>
      <c r="L90" s="81">
        <f t="shared" si="14"/>
        <v>0</v>
      </c>
      <c r="M90" s="81">
        <f t="shared" si="14"/>
        <v>0</v>
      </c>
      <c r="N90" s="81">
        <f t="shared" si="14"/>
        <v>0</v>
      </c>
      <c r="O90" s="81">
        <f t="shared" si="14"/>
        <v>0</v>
      </c>
      <c r="P90" s="81">
        <f t="shared" si="14"/>
        <v>0</v>
      </c>
      <c r="Q90" s="81">
        <f t="shared" si="14"/>
        <v>0</v>
      </c>
      <c r="R90" s="81">
        <f t="shared" si="14"/>
        <v>0</v>
      </c>
      <c r="S90" s="39">
        <f t="shared" si="11"/>
        <v>2.8571428571428572</v>
      </c>
      <c r="T90" s="39">
        <f t="shared" si="12"/>
        <v>0</v>
      </c>
    </row>
    <row r="91" spans="1:20" ht="12.95" customHeight="1" thickBot="1">
      <c r="A91" s="74"/>
      <c r="B91" s="49"/>
      <c r="C91" s="52"/>
      <c r="D91" s="147" t="s">
        <v>35</v>
      </c>
      <c r="E91" s="76">
        <f>E90/20*100</f>
        <v>100</v>
      </c>
      <c r="F91" s="76">
        <f t="shared" ref="F91:R91" si="15">F90/20*100</f>
        <v>0</v>
      </c>
      <c r="G91" s="76">
        <f t="shared" si="15"/>
        <v>0</v>
      </c>
      <c r="H91" s="76">
        <f t="shared" si="15"/>
        <v>0</v>
      </c>
      <c r="I91" s="76">
        <f t="shared" si="15"/>
        <v>0</v>
      </c>
      <c r="J91" s="76">
        <f t="shared" si="15"/>
        <v>0</v>
      </c>
      <c r="K91" s="76">
        <f t="shared" si="15"/>
        <v>0</v>
      </c>
      <c r="L91" s="76">
        <f t="shared" si="15"/>
        <v>0</v>
      </c>
      <c r="M91" s="76">
        <f t="shared" si="15"/>
        <v>0</v>
      </c>
      <c r="N91" s="76">
        <f t="shared" si="15"/>
        <v>0</v>
      </c>
      <c r="O91" s="76">
        <f t="shared" si="15"/>
        <v>0</v>
      </c>
      <c r="P91" s="76">
        <f t="shared" si="15"/>
        <v>0</v>
      </c>
      <c r="Q91" s="76">
        <f t="shared" si="15"/>
        <v>0</v>
      </c>
      <c r="R91" s="76">
        <f t="shared" si="15"/>
        <v>0</v>
      </c>
      <c r="S91" s="39">
        <f t="shared" si="11"/>
        <v>14.285714285714286</v>
      </c>
      <c r="T91" s="39">
        <f t="shared" si="12"/>
        <v>0</v>
      </c>
    </row>
    <row r="92" spans="1:20" ht="12.95" customHeight="1">
      <c r="A92" s="82"/>
      <c r="B92" s="55"/>
      <c r="C92" s="56"/>
      <c r="D92" s="157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4"/>
      <c r="R92" s="84"/>
      <c r="S92" s="60"/>
      <c r="T92" s="60"/>
    </row>
    <row r="93" spans="1:20" ht="12.95" customHeight="1">
      <c r="A93" s="82"/>
      <c r="B93" s="55"/>
      <c r="C93" s="56"/>
      <c r="D93" s="157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4"/>
      <c r="R93" s="84"/>
      <c r="S93" s="60"/>
      <c r="T93" s="60"/>
    </row>
    <row r="94" spans="1:20" ht="12.95" customHeight="1">
      <c r="A94" s="82"/>
      <c r="B94" s="55"/>
      <c r="C94" s="56"/>
      <c r="D94" s="15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4"/>
      <c r="R94" s="84"/>
      <c r="S94" s="60"/>
      <c r="T94" s="60"/>
    </row>
    <row r="95" spans="1:20" ht="12.95" customHeight="1">
      <c r="A95" s="82"/>
      <c r="B95" s="55"/>
      <c r="C95" s="56"/>
      <c r="D95" s="157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4"/>
      <c r="R95" s="84"/>
      <c r="S95" s="60"/>
      <c r="T95" s="60"/>
    </row>
    <row r="96" spans="1:20" ht="9" customHeight="1">
      <c r="A96" s="82"/>
      <c r="B96" s="55"/>
      <c r="C96" s="56"/>
      <c r="D96" s="15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4"/>
      <c r="R96" s="84"/>
      <c r="S96" s="60"/>
      <c r="T96" s="60"/>
    </row>
    <row r="97" spans="1:20" ht="36" customHeight="1">
      <c r="A97" s="115" t="s">
        <v>95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0"/>
      <c r="T97" s="60"/>
    </row>
    <row r="98" spans="1:20" ht="27" customHeight="1" thickBot="1">
      <c r="A98" s="114" t="s">
        <v>31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60"/>
      <c r="T98" s="60"/>
    </row>
    <row r="99" spans="1:20" ht="12.95" customHeight="1" thickTop="1" thickBot="1">
      <c r="A99" s="116" t="s">
        <v>0</v>
      </c>
      <c r="B99" s="116" t="s">
        <v>1</v>
      </c>
      <c r="C99" s="116" t="s">
        <v>81</v>
      </c>
      <c r="D99" s="158" t="s">
        <v>2</v>
      </c>
      <c r="E99" s="113" t="s">
        <v>96</v>
      </c>
      <c r="F99" s="113"/>
      <c r="G99" s="113" t="s">
        <v>97</v>
      </c>
      <c r="H99" s="113"/>
      <c r="I99" s="113" t="s">
        <v>98</v>
      </c>
      <c r="J99" s="113"/>
      <c r="K99" s="109" t="s">
        <v>158</v>
      </c>
      <c r="L99" s="109"/>
      <c r="M99" s="109" t="s">
        <v>99</v>
      </c>
      <c r="N99" s="109"/>
      <c r="O99" s="109" t="s">
        <v>100</v>
      </c>
      <c r="P99" s="109"/>
      <c r="Q99" s="111" t="s">
        <v>101</v>
      </c>
      <c r="R99" s="112"/>
      <c r="S99" s="109" t="s">
        <v>50</v>
      </c>
      <c r="T99" s="109"/>
    </row>
    <row r="100" spans="1:20" ht="12.95" customHeight="1" thickTop="1" thickBot="1">
      <c r="A100" s="117"/>
      <c r="B100" s="117"/>
      <c r="C100" s="123"/>
      <c r="D100" s="159"/>
      <c r="E100" s="61" t="s">
        <v>82</v>
      </c>
      <c r="F100" s="61" t="s">
        <v>83</v>
      </c>
      <c r="G100" s="61" t="s">
        <v>82</v>
      </c>
      <c r="H100" s="61" t="s">
        <v>83</v>
      </c>
      <c r="I100" s="61" t="s">
        <v>82</v>
      </c>
      <c r="J100" s="61" t="s">
        <v>83</v>
      </c>
      <c r="K100" s="61" t="s">
        <v>82</v>
      </c>
      <c r="L100" s="61" t="s">
        <v>83</v>
      </c>
      <c r="M100" s="61" t="s">
        <v>82</v>
      </c>
      <c r="N100" s="61" t="s">
        <v>83</v>
      </c>
      <c r="O100" s="61" t="s">
        <v>82</v>
      </c>
      <c r="P100" s="61" t="s">
        <v>83</v>
      </c>
      <c r="Q100" s="61" t="s">
        <v>82</v>
      </c>
      <c r="R100" s="61" t="s">
        <v>83</v>
      </c>
      <c r="S100" s="61" t="s">
        <v>82</v>
      </c>
      <c r="T100" s="61" t="s">
        <v>83</v>
      </c>
    </row>
    <row r="101" spans="1:20" ht="12.95" customHeight="1" thickBot="1">
      <c r="A101" s="120" t="s">
        <v>79</v>
      </c>
      <c r="B101" s="133" t="s">
        <v>63</v>
      </c>
      <c r="C101" s="85">
        <v>75</v>
      </c>
      <c r="D101" s="170" t="s">
        <v>54</v>
      </c>
      <c r="E101" s="66">
        <v>1</v>
      </c>
      <c r="F101" s="67"/>
      <c r="G101" s="66"/>
      <c r="H101" s="67"/>
      <c r="I101" s="66"/>
      <c r="J101" s="67"/>
      <c r="K101" s="66"/>
      <c r="L101" s="67"/>
      <c r="M101" s="66"/>
      <c r="N101" s="67"/>
      <c r="O101" s="66"/>
      <c r="P101" s="67"/>
      <c r="Q101" s="66"/>
      <c r="R101" s="67"/>
      <c r="S101" s="26">
        <f t="shared" ref="S101:S113" si="16">AVERAGE(E101,G101,I101,K101,M101,O101,Q101)</f>
        <v>1</v>
      </c>
      <c r="T101" s="26" t="e">
        <f t="shared" ref="T101:T113" si="17">AVERAGE(F101,H101,J101,L101,N101,P101,R101)</f>
        <v>#DIV/0!</v>
      </c>
    </row>
    <row r="102" spans="1:20" ht="12.95" customHeight="1" thickBot="1">
      <c r="A102" s="120"/>
      <c r="B102" s="133"/>
      <c r="C102" s="85">
        <v>76</v>
      </c>
      <c r="D102" s="163" t="s">
        <v>9</v>
      </c>
      <c r="E102" s="66">
        <v>1</v>
      </c>
      <c r="F102" s="67"/>
      <c r="G102" s="66"/>
      <c r="H102" s="67"/>
      <c r="I102" s="66"/>
      <c r="J102" s="67"/>
      <c r="K102" s="66"/>
      <c r="L102" s="67"/>
      <c r="M102" s="66"/>
      <c r="N102" s="67"/>
      <c r="O102" s="66"/>
      <c r="P102" s="67"/>
      <c r="Q102" s="66"/>
      <c r="R102" s="67"/>
      <c r="S102" s="26">
        <f t="shared" si="16"/>
        <v>1</v>
      </c>
      <c r="T102" s="26" t="e">
        <f t="shared" si="17"/>
        <v>#DIV/0!</v>
      </c>
    </row>
    <row r="103" spans="1:20" ht="12.95" customHeight="1" thickBot="1">
      <c r="A103" s="120"/>
      <c r="B103" s="133"/>
      <c r="C103" s="85">
        <v>77</v>
      </c>
      <c r="D103" s="163" t="s">
        <v>55</v>
      </c>
      <c r="E103" s="66">
        <v>1</v>
      </c>
      <c r="F103" s="67"/>
      <c r="G103" s="66"/>
      <c r="H103" s="67"/>
      <c r="I103" s="66"/>
      <c r="J103" s="67"/>
      <c r="K103" s="66"/>
      <c r="L103" s="67"/>
      <c r="M103" s="66"/>
      <c r="N103" s="67"/>
      <c r="O103" s="66"/>
      <c r="P103" s="67"/>
      <c r="Q103" s="66"/>
      <c r="R103" s="67"/>
      <c r="S103" s="26">
        <f t="shared" si="16"/>
        <v>1</v>
      </c>
      <c r="T103" s="26" t="e">
        <f t="shared" si="17"/>
        <v>#DIV/0!</v>
      </c>
    </row>
    <row r="104" spans="1:20" ht="12.95" customHeight="1" thickBot="1">
      <c r="A104" s="120"/>
      <c r="B104" s="133" t="s">
        <v>10</v>
      </c>
      <c r="C104" s="85">
        <v>78</v>
      </c>
      <c r="D104" s="171" t="s">
        <v>56</v>
      </c>
      <c r="E104" s="66">
        <v>1</v>
      </c>
      <c r="F104" s="67"/>
      <c r="G104" s="66"/>
      <c r="H104" s="67"/>
      <c r="I104" s="66"/>
      <c r="J104" s="67"/>
      <c r="K104" s="66"/>
      <c r="L104" s="67"/>
      <c r="M104" s="66"/>
      <c r="N104" s="67"/>
      <c r="O104" s="66"/>
      <c r="P104" s="67"/>
      <c r="Q104" s="66"/>
      <c r="R104" s="67"/>
      <c r="S104" s="26">
        <f t="shared" si="16"/>
        <v>1</v>
      </c>
      <c r="T104" s="26" t="e">
        <f t="shared" si="17"/>
        <v>#DIV/0!</v>
      </c>
    </row>
    <row r="105" spans="1:20" ht="12.95" customHeight="1" thickBot="1">
      <c r="A105" s="120"/>
      <c r="B105" s="133"/>
      <c r="C105" s="85">
        <v>79</v>
      </c>
      <c r="D105" s="172" t="s">
        <v>22</v>
      </c>
      <c r="E105" s="66">
        <v>1</v>
      </c>
      <c r="F105" s="67"/>
      <c r="G105" s="66"/>
      <c r="H105" s="67"/>
      <c r="I105" s="66"/>
      <c r="J105" s="67"/>
      <c r="K105" s="66"/>
      <c r="L105" s="67"/>
      <c r="M105" s="66"/>
      <c r="N105" s="67"/>
      <c r="O105" s="66"/>
      <c r="P105" s="67"/>
      <c r="Q105" s="66"/>
      <c r="R105" s="67"/>
      <c r="S105" s="26">
        <f t="shared" si="16"/>
        <v>1</v>
      </c>
      <c r="T105" s="26" t="e">
        <f t="shared" si="17"/>
        <v>#DIV/0!</v>
      </c>
    </row>
    <row r="106" spans="1:20" ht="12.95" customHeight="1" thickBot="1">
      <c r="A106" s="120"/>
      <c r="B106" s="133"/>
      <c r="C106" s="85">
        <v>80</v>
      </c>
      <c r="D106" s="167" t="s">
        <v>75</v>
      </c>
      <c r="E106" s="66">
        <v>1</v>
      </c>
      <c r="F106" s="67"/>
      <c r="G106" s="66"/>
      <c r="H106" s="67"/>
      <c r="I106" s="66"/>
      <c r="J106" s="67"/>
      <c r="K106" s="66"/>
      <c r="L106" s="67"/>
      <c r="M106" s="66"/>
      <c r="N106" s="67"/>
      <c r="O106" s="66"/>
      <c r="P106" s="67"/>
      <c r="Q106" s="66"/>
      <c r="R106" s="67"/>
      <c r="S106" s="26">
        <f t="shared" si="16"/>
        <v>1</v>
      </c>
      <c r="T106" s="26" t="e">
        <f t="shared" si="17"/>
        <v>#DIV/0!</v>
      </c>
    </row>
    <row r="107" spans="1:20" ht="12.95" customHeight="1" thickBot="1">
      <c r="A107" s="120"/>
      <c r="B107" s="133"/>
      <c r="C107" s="85">
        <v>81</v>
      </c>
      <c r="D107" s="163" t="s">
        <v>30</v>
      </c>
      <c r="E107" s="66">
        <v>1</v>
      </c>
      <c r="F107" s="67"/>
      <c r="G107" s="66"/>
      <c r="H107" s="67"/>
      <c r="I107" s="66"/>
      <c r="J107" s="67"/>
      <c r="K107" s="66"/>
      <c r="L107" s="67"/>
      <c r="M107" s="66"/>
      <c r="N107" s="67"/>
      <c r="O107" s="66"/>
      <c r="P107" s="67"/>
      <c r="Q107" s="66"/>
      <c r="R107" s="67"/>
      <c r="S107" s="26">
        <f t="shared" si="16"/>
        <v>1</v>
      </c>
      <c r="T107" s="26" t="e">
        <f t="shared" si="17"/>
        <v>#DIV/0!</v>
      </c>
    </row>
    <row r="108" spans="1:20" ht="12.95" customHeight="1" thickBot="1">
      <c r="A108" s="120"/>
      <c r="B108" s="120" t="s">
        <v>86</v>
      </c>
      <c r="C108" s="85">
        <v>82</v>
      </c>
      <c r="D108" s="170" t="s">
        <v>57</v>
      </c>
      <c r="E108" s="66">
        <v>1</v>
      </c>
      <c r="F108" s="67"/>
      <c r="G108" s="66"/>
      <c r="H108" s="67"/>
      <c r="I108" s="66"/>
      <c r="J108" s="67"/>
      <c r="K108" s="66"/>
      <c r="L108" s="67"/>
      <c r="M108" s="66"/>
      <c r="N108" s="67"/>
      <c r="O108" s="66"/>
      <c r="P108" s="67"/>
      <c r="Q108" s="66"/>
      <c r="R108" s="67"/>
      <c r="S108" s="26">
        <f t="shared" si="16"/>
        <v>1</v>
      </c>
      <c r="T108" s="26" t="e">
        <f t="shared" si="17"/>
        <v>#DIV/0!</v>
      </c>
    </row>
    <row r="109" spans="1:20" ht="12.95" customHeight="1" thickBot="1">
      <c r="A109" s="120"/>
      <c r="B109" s="120"/>
      <c r="C109" s="85">
        <v>83</v>
      </c>
      <c r="D109" s="173" t="s">
        <v>58</v>
      </c>
      <c r="E109" s="66">
        <v>1</v>
      </c>
      <c r="F109" s="67"/>
      <c r="G109" s="66"/>
      <c r="H109" s="67"/>
      <c r="I109" s="66"/>
      <c r="J109" s="67"/>
      <c r="K109" s="66"/>
      <c r="L109" s="67"/>
      <c r="M109" s="66"/>
      <c r="N109" s="67"/>
      <c r="O109" s="66"/>
      <c r="P109" s="67"/>
      <c r="Q109" s="66"/>
      <c r="R109" s="67"/>
      <c r="S109" s="26">
        <f t="shared" si="16"/>
        <v>1</v>
      </c>
      <c r="T109" s="26" t="e">
        <f t="shared" si="17"/>
        <v>#DIV/0!</v>
      </c>
    </row>
    <row r="110" spans="1:20" ht="12.95" customHeight="1" thickBot="1">
      <c r="A110" s="120"/>
      <c r="B110" s="120"/>
      <c r="C110" s="85">
        <v>84</v>
      </c>
      <c r="D110" s="171" t="s">
        <v>59</v>
      </c>
      <c r="E110" s="66">
        <v>1</v>
      </c>
      <c r="F110" s="67"/>
      <c r="G110" s="66"/>
      <c r="H110" s="67"/>
      <c r="I110" s="66"/>
      <c r="J110" s="67"/>
      <c r="K110" s="66"/>
      <c r="L110" s="67"/>
      <c r="M110" s="66"/>
      <c r="N110" s="67"/>
      <c r="O110" s="66"/>
      <c r="P110" s="67"/>
      <c r="Q110" s="66"/>
      <c r="R110" s="67"/>
      <c r="S110" s="26">
        <f t="shared" si="16"/>
        <v>1</v>
      </c>
      <c r="T110" s="26" t="e">
        <f t="shared" si="17"/>
        <v>#DIV/0!</v>
      </c>
    </row>
    <row r="111" spans="1:20" ht="12.95" customHeight="1" thickBot="1">
      <c r="A111" s="120"/>
      <c r="B111" s="120"/>
      <c r="C111" s="85">
        <v>85</v>
      </c>
      <c r="D111" s="174" t="s">
        <v>23</v>
      </c>
      <c r="E111" s="66">
        <v>1</v>
      </c>
      <c r="F111" s="67"/>
      <c r="G111" s="66"/>
      <c r="H111" s="67"/>
      <c r="I111" s="66"/>
      <c r="J111" s="67"/>
      <c r="K111" s="66"/>
      <c r="L111" s="67"/>
      <c r="M111" s="66"/>
      <c r="N111" s="67"/>
      <c r="O111" s="66"/>
      <c r="P111" s="67"/>
      <c r="Q111" s="66"/>
      <c r="R111" s="67"/>
      <c r="S111" s="26">
        <f t="shared" si="16"/>
        <v>1</v>
      </c>
      <c r="T111" s="26" t="e">
        <f t="shared" si="17"/>
        <v>#DIV/0!</v>
      </c>
    </row>
    <row r="112" spans="1:20" ht="12.95" customHeight="1" thickBot="1">
      <c r="A112" s="120"/>
      <c r="B112" s="120"/>
      <c r="C112" s="85">
        <v>86</v>
      </c>
      <c r="D112" s="152" t="s">
        <v>126</v>
      </c>
      <c r="E112" s="66">
        <v>1</v>
      </c>
      <c r="F112" s="67"/>
      <c r="G112" s="66"/>
      <c r="H112" s="67"/>
      <c r="I112" s="66"/>
      <c r="J112" s="67"/>
      <c r="K112" s="66"/>
      <c r="L112" s="67"/>
      <c r="M112" s="66"/>
      <c r="N112" s="67"/>
      <c r="O112" s="66"/>
      <c r="P112" s="67"/>
      <c r="Q112" s="66"/>
      <c r="R112" s="67"/>
      <c r="S112" s="26">
        <f t="shared" si="16"/>
        <v>1</v>
      </c>
      <c r="T112" s="26" t="e">
        <f t="shared" si="17"/>
        <v>#DIV/0!</v>
      </c>
    </row>
    <row r="113" spans="1:21" ht="12.95" customHeight="1" thickBot="1">
      <c r="A113" s="120"/>
      <c r="B113" s="120"/>
      <c r="C113" s="85">
        <v>87</v>
      </c>
      <c r="D113" s="172" t="s">
        <v>24</v>
      </c>
      <c r="E113" s="66">
        <v>1</v>
      </c>
      <c r="F113" s="67"/>
      <c r="G113" s="66"/>
      <c r="H113" s="67"/>
      <c r="I113" s="66"/>
      <c r="J113" s="67"/>
      <c r="K113" s="66"/>
      <c r="L113" s="67"/>
      <c r="M113" s="66"/>
      <c r="N113" s="67"/>
      <c r="O113" s="66"/>
      <c r="P113" s="67"/>
      <c r="Q113" s="66"/>
      <c r="R113" s="67"/>
      <c r="S113" s="26">
        <f t="shared" si="16"/>
        <v>1</v>
      </c>
      <c r="T113" s="26" t="e">
        <f t="shared" si="17"/>
        <v>#DIV/0!</v>
      </c>
    </row>
    <row r="114" spans="1:21" ht="21.75" customHeight="1" thickBot="1">
      <c r="A114" s="120"/>
      <c r="B114" s="86"/>
      <c r="C114" s="50"/>
      <c r="D114" s="147" t="s">
        <v>92</v>
      </c>
      <c r="E114" s="75">
        <f>SUM(E101:E113)</f>
        <v>13</v>
      </c>
      <c r="F114" s="75">
        <f t="shared" ref="F114:R114" si="18">SUM(F101:F113)</f>
        <v>0</v>
      </c>
      <c r="G114" s="75">
        <f t="shared" si="18"/>
        <v>0</v>
      </c>
      <c r="H114" s="75">
        <f t="shared" si="18"/>
        <v>0</v>
      </c>
      <c r="I114" s="75">
        <f t="shared" si="18"/>
        <v>0</v>
      </c>
      <c r="J114" s="75">
        <f t="shared" si="18"/>
        <v>0</v>
      </c>
      <c r="K114" s="75">
        <f t="shared" si="18"/>
        <v>0</v>
      </c>
      <c r="L114" s="75">
        <f t="shared" si="18"/>
        <v>0</v>
      </c>
      <c r="M114" s="75">
        <f t="shared" si="18"/>
        <v>0</v>
      </c>
      <c r="N114" s="75">
        <f t="shared" si="18"/>
        <v>0</v>
      </c>
      <c r="O114" s="75">
        <f t="shared" si="18"/>
        <v>0</v>
      </c>
      <c r="P114" s="75">
        <f t="shared" si="18"/>
        <v>0</v>
      </c>
      <c r="Q114" s="75">
        <f t="shared" si="18"/>
        <v>0</v>
      </c>
      <c r="R114" s="75">
        <f t="shared" si="18"/>
        <v>0</v>
      </c>
      <c r="S114" s="87">
        <f t="shared" ref="S114:S132" si="19">AVERAGE(E114,G114,I114,K114,M114,O114,Q114)</f>
        <v>1.8571428571428572</v>
      </c>
      <c r="T114" s="87">
        <f t="shared" ref="T114:T132" si="20">AVERAGE(F114,H114,J114,L114,N114,P114,R114)</f>
        <v>0</v>
      </c>
      <c r="U114" s="20"/>
    </row>
    <row r="115" spans="1:21" ht="15.75" customHeight="1" thickBot="1">
      <c r="A115" s="120"/>
      <c r="B115" s="49"/>
      <c r="C115" s="52"/>
      <c r="D115" s="147" t="s">
        <v>35</v>
      </c>
      <c r="E115" s="76">
        <f>E114/13*100</f>
        <v>100</v>
      </c>
      <c r="F115" s="76">
        <f t="shared" ref="F115:R115" si="21">F114/13*100</f>
        <v>0</v>
      </c>
      <c r="G115" s="76">
        <f t="shared" si="21"/>
        <v>0</v>
      </c>
      <c r="H115" s="76">
        <f t="shared" si="21"/>
        <v>0</v>
      </c>
      <c r="I115" s="76">
        <f t="shared" si="21"/>
        <v>0</v>
      </c>
      <c r="J115" s="76">
        <f t="shared" si="21"/>
        <v>0</v>
      </c>
      <c r="K115" s="76">
        <f t="shared" si="21"/>
        <v>0</v>
      </c>
      <c r="L115" s="76">
        <f t="shared" si="21"/>
        <v>0</v>
      </c>
      <c r="M115" s="76">
        <f t="shared" si="21"/>
        <v>0</v>
      </c>
      <c r="N115" s="76">
        <f t="shared" si="21"/>
        <v>0</v>
      </c>
      <c r="O115" s="76">
        <f t="shared" si="21"/>
        <v>0</v>
      </c>
      <c r="P115" s="76">
        <f t="shared" si="21"/>
        <v>0</v>
      </c>
      <c r="Q115" s="76">
        <f t="shared" si="21"/>
        <v>0</v>
      </c>
      <c r="R115" s="76">
        <f t="shared" si="21"/>
        <v>0</v>
      </c>
      <c r="S115" s="39">
        <f t="shared" si="19"/>
        <v>14.285714285714286</v>
      </c>
      <c r="T115" s="39">
        <f t="shared" si="20"/>
        <v>0</v>
      </c>
    </row>
    <row r="116" spans="1:21" ht="12.95" customHeight="1">
      <c r="A116" s="132"/>
      <c r="B116" s="132"/>
      <c r="C116" s="88">
        <v>88</v>
      </c>
      <c r="D116" s="162" t="s">
        <v>145</v>
      </c>
      <c r="E116" s="66">
        <v>1</v>
      </c>
      <c r="F116" s="66">
        <v>1</v>
      </c>
      <c r="G116" s="66"/>
      <c r="H116" s="67"/>
      <c r="I116" s="66"/>
      <c r="J116" s="67"/>
      <c r="K116" s="66"/>
      <c r="L116" s="67"/>
      <c r="M116" s="66"/>
      <c r="N116" s="67"/>
      <c r="O116" s="66"/>
      <c r="P116" s="67"/>
      <c r="Q116" s="66"/>
      <c r="R116" s="67"/>
      <c r="S116" s="26">
        <f t="shared" si="19"/>
        <v>1</v>
      </c>
      <c r="T116" s="26">
        <f t="shared" si="20"/>
        <v>1</v>
      </c>
    </row>
    <row r="117" spans="1:21" ht="12.95" customHeight="1">
      <c r="A117" s="132"/>
      <c r="B117" s="132"/>
      <c r="C117" s="88">
        <v>89</v>
      </c>
      <c r="D117" s="162" t="s">
        <v>146</v>
      </c>
      <c r="E117" s="66">
        <v>1</v>
      </c>
      <c r="F117" s="66">
        <v>1</v>
      </c>
      <c r="G117" s="66"/>
      <c r="H117" s="67"/>
      <c r="I117" s="66"/>
      <c r="J117" s="67"/>
      <c r="K117" s="66"/>
      <c r="L117" s="67"/>
      <c r="M117" s="66"/>
      <c r="N117" s="67"/>
      <c r="O117" s="66"/>
      <c r="P117" s="67"/>
      <c r="Q117" s="66"/>
      <c r="R117" s="67"/>
      <c r="S117" s="26">
        <f t="shared" si="19"/>
        <v>1</v>
      </c>
      <c r="T117" s="26">
        <f t="shared" si="20"/>
        <v>1</v>
      </c>
    </row>
    <row r="118" spans="1:21" ht="12.95" customHeight="1">
      <c r="A118" s="132"/>
      <c r="B118" s="132"/>
      <c r="C118" s="88">
        <v>90</v>
      </c>
      <c r="D118" s="162" t="s">
        <v>147</v>
      </c>
      <c r="E118" s="66">
        <v>1</v>
      </c>
      <c r="F118" s="66">
        <v>1</v>
      </c>
      <c r="G118" s="66"/>
      <c r="H118" s="67"/>
      <c r="I118" s="66"/>
      <c r="J118" s="67"/>
      <c r="K118" s="66"/>
      <c r="L118" s="67"/>
      <c r="M118" s="66"/>
      <c r="N118" s="67"/>
      <c r="O118" s="66"/>
      <c r="P118" s="67"/>
      <c r="Q118" s="66"/>
      <c r="R118" s="67"/>
      <c r="S118" s="26">
        <f t="shared" si="19"/>
        <v>1</v>
      </c>
      <c r="T118" s="26">
        <f t="shared" si="20"/>
        <v>1</v>
      </c>
    </row>
    <row r="119" spans="1:21" ht="12.95" customHeight="1">
      <c r="A119" s="132"/>
      <c r="B119" s="132"/>
      <c r="C119" s="88">
        <v>91</v>
      </c>
      <c r="D119" s="162" t="s">
        <v>152</v>
      </c>
      <c r="E119" s="66">
        <v>1</v>
      </c>
      <c r="F119" s="66">
        <v>1</v>
      </c>
      <c r="G119" s="66"/>
      <c r="H119" s="67"/>
      <c r="I119" s="66"/>
      <c r="J119" s="67"/>
      <c r="K119" s="66"/>
      <c r="L119" s="67"/>
      <c r="M119" s="66"/>
      <c r="N119" s="67"/>
      <c r="O119" s="66"/>
      <c r="P119" s="67"/>
      <c r="Q119" s="66"/>
      <c r="R119" s="67"/>
      <c r="S119" s="26">
        <f t="shared" si="19"/>
        <v>1</v>
      </c>
      <c r="T119" s="26">
        <f t="shared" si="20"/>
        <v>1</v>
      </c>
    </row>
    <row r="120" spans="1:21" ht="12.95" customHeight="1">
      <c r="A120" s="132"/>
      <c r="B120" s="132"/>
      <c r="C120" s="88">
        <v>92</v>
      </c>
      <c r="D120" s="162" t="s">
        <v>153</v>
      </c>
      <c r="E120" s="66">
        <v>1</v>
      </c>
      <c r="F120" s="66">
        <v>1</v>
      </c>
      <c r="G120" s="66"/>
      <c r="H120" s="67"/>
      <c r="I120" s="66"/>
      <c r="J120" s="67"/>
      <c r="K120" s="66"/>
      <c r="L120" s="67"/>
      <c r="M120" s="66"/>
      <c r="N120" s="67"/>
      <c r="O120" s="66"/>
      <c r="P120" s="67"/>
      <c r="Q120" s="66"/>
      <c r="R120" s="67"/>
      <c r="S120" s="26">
        <f t="shared" si="19"/>
        <v>1</v>
      </c>
      <c r="T120" s="26">
        <f t="shared" si="20"/>
        <v>1</v>
      </c>
    </row>
    <row r="121" spans="1:21" ht="12.95" customHeight="1">
      <c r="A121" s="132"/>
      <c r="B121" s="132"/>
      <c r="C121" s="88">
        <v>93</v>
      </c>
      <c r="D121" s="162" t="s">
        <v>154</v>
      </c>
      <c r="E121" s="66">
        <v>1</v>
      </c>
      <c r="F121" s="66">
        <v>1</v>
      </c>
      <c r="G121" s="66"/>
      <c r="H121" s="67"/>
      <c r="I121" s="66"/>
      <c r="J121" s="67"/>
      <c r="K121" s="66"/>
      <c r="L121" s="67"/>
      <c r="M121" s="66"/>
      <c r="N121" s="67"/>
      <c r="O121" s="66"/>
      <c r="P121" s="67"/>
      <c r="Q121" s="66"/>
      <c r="R121" s="67"/>
      <c r="S121" s="26">
        <f t="shared" si="19"/>
        <v>1</v>
      </c>
      <c r="T121" s="26">
        <f t="shared" si="20"/>
        <v>1</v>
      </c>
    </row>
    <row r="122" spans="1:21" ht="12.95" customHeight="1">
      <c r="A122" s="132"/>
      <c r="B122" s="132"/>
      <c r="C122" s="88">
        <v>94</v>
      </c>
      <c r="D122" s="175" t="s">
        <v>148</v>
      </c>
      <c r="E122" s="66">
        <v>1</v>
      </c>
      <c r="F122" s="66">
        <v>1</v>
      </c>
      <c r="G122" s="66"/>
      <c r="H122" s="67"/>
      <c r="I122" s="66"/>
      <c r="J122" s="67"/>
      <c r="K122" s="66"/>
      <c r="L122" s="67"/>
      <c r="M122" s="66"/>
      <c r="N122" s="67"/>
      <c r="O122" s="66"/>
      <c r="P122" s="67"/>
      <c r="Q122" s="66"/>
      <c r="R122" s="67"/>
      <c r="S122" s="26">
        <f t="shared" si="19"/>
        <v>1</v>
      </c>
      <c r="T122" s="26">
        <f t="shared" si="20"/>
        <v>1</v>
      </c>
    </row>
    <row r="123" spans="1:21" ht="12.95" customHeight="1">
      <c r="A123" s="132"/>
      <c r="B123" s="132"/>
      <c r="C123" s="88">
        <v>95</v>
      </c>
      <c r="D123" s="163" t="s">
        <v>155</v>
      </c>
      <c r="E123" s="66">
        <v>1</v>
      </c>
      <c r="F123" s="66">
        <v>1</v>
      </c>
      <c r="G123" s="66"/>
      <c r="H123" s="67"/>
      <c r="I123" s="66"/>
      <c r="J123" s="67"/>
      <c r="K123" s="66"/>
      <c r="L123" s="67"/>
      <c r="M123" s="66"/>
      <c r="N123" s="67"/>
      <c r="O123" s="66"/>
      <c r="P123" s="67"/>
      <c r="Q123" s="66"/>
      <c r="R123" s="67"/>
      <c r="S123" s="26">
        <f t="shared" si="19"/>
        <v>1</v>
      </c>
      <c r="T123" s="26">
        <f t="shared" si="20"/>
        <v>1</v>
      </c>
    </row>
    <row r="124" spans="1:21" ht="12.95" customHeight="1">
      <c r="A124" s="132"/>
      <c r="B124" s="132"/>
      <c r="C124" s="88">
        <v>96</v>
      </c>
      <c r="D124" s="175" t="s">
        <v>156</v>
      </c>
      <c r="E124" s="66">
        <v>1</v>
      </c>
      <c r="F124" s="66">
        <v>1</v>
      </c>
      <c r="G124" s="66"/>
      <c r="H124" s="67"/>
      <c r="I124" s="66"/>
      <c r="J124" s="67"/>
      <c r="K124" s="66"/>
      <c r="L124" s="67"/>
      <c r="M124" s="66"/>
      <c r="N124" s="67"/>
      <c r="O124" s="66"/>
      <c r="P124" s="67"/>
      <c r="Q124" s="66"/>
      <c r="R124" s="67"/>
      <c r="S124" s="26">
        <f t="shared" si="19"/>
        <v>1</v>
      </c>
      <c r="T124" s="26">
        <f t="shared" si="20"/>
        <v>1</v>
      </c>
    </row>
    <row r="125" spans="1:21" ht="12.95" customHeight="1">
      <c r="A125" s="132"/>
      <c r="B125" s="132"/>
      <c r="C125" s="88">
        <v>97</v>
      </c>
      <c r="D125" s="175" t="s">
        <v>149</v>
      </c>
      <c r="E125" s="66">
        <v>1</v>
      </c>
      <c r="F125" s="66">
        <v>1</v>
      </c>
      <c r="G125" s="66"/>
      <c r="H125" s="67"/>
      <c r="I125" s="66"/>
      <c r="J125" s="67"/>
      <c r="K125" s="66"/>
      <c r="L125" s="67"/>
      <c r="M125" s="66"/>
      <c r="N125" s="67"/>
      <c r="O125" s="66"/>
      <c r="P125" s="67"/>
      <c r="Q125" s="66"/>
      <c r="R125" s="67"/>
      <c r="S125" s="26">
        <f t="shared" si="19"/>
        <v>1</v>
      </c>
      <c r="T125" s="26">
        <f t="shared" si="20"/>
        <v>1</v>
      </c>
    </row>
    <row r="126" spans="1:21" ht="12.95" customHeight="1">
      <c r="A126" s="132"/>
      <c r="B126" s="132"/>
      <c r="C126" s="88">
        <v>98</v>
      </c>
      <c r="D126" s="175" t="s">
        <v>150</v>
      </c>
      <c r="E126" s="66">
        <v>1</v>
      </c>
      <c r="F126" s="66">
        <v>1</v>
      </c>
      <c r="G126" s="66"/>
      <c r="H126" s="67"/>
      <c r="I126" s="66"/>
      <c r="J126" s="67"/>
      <c r="K126" s="66"/>
      <c r="L126" s="67"/>
      <c r="M126" s="66"/>
      <c r="N126" s="67"/>
      <c r="O126" s="66"/>
      <c r="P126" s="67"/>
      <c r="Q126" s="66"/>
      <c r="R126" s="67"/>
      <c r="S126" s="26">
        <f t="shared" si="19"/>
        <v>1</v>
      </c>
      <c r="T126" s="26">
        <f t="shared" si="20"/>
        <v>1</v>
      </c>
    </row>
    <row r="127" spans="1:21" ht="12.95" customHeight="1">
      <c r="A127" s="132"/>
      <c r="B127" s="132"/>
      <c r="C127" s="88">
        <v>99</v>
      </c>
      <c r="D127" s="176" t="s">
        <v>151</v>
      </c>
      <c r="E127" s="66">
        <v>1</v>
      </c>
      <c r="F127" s="66">
        <v>1</v>
      </c>
      <c r="G127" s="66"/>
      <c r="H127" s="67"/>
      <c r="I127" s="66"/>
      <c r="J127" s="67"/>
      <c r="K127" s="66"/>
      <c r="L127" s="67"/>
      <c r="M127" s="66"/>
      <c r="N127" s="67"/>
      <c r="O127" s="66"/>
      <c r="P127" s="67"/>
      <c r="Q127" s="66"/>
      <c r="R127" s="67"/>
      <c r="S127" s="26">
        <f t="shared" si="19"/>
        <v>1</v>
      </c>
      <c r="T127" s="26">
        <f t="shared" si="20"/>
        <v>1</v>
      </c>
    </row>
    <row r="128" spans="1:21" ht="12.95" customHeight="1" thickBot="1">
      <c r="A128" s="132"/>
      <c r="B128" s="132"/>
      <c r="C128" s="88">
        <v>100</v>
      </c>
      <c r="D128" s="164" t="s">
        <v>157</v>
      </c>
      <c r="E128" s="66">
        <v>1</v>
      </c>
      <c r="F128" s="66">
        <v>1</v>
      </c>
      <c r="G128" s="66"/>
      <c r="H128" s="67"/>
      <c r="I128" s="66"/>
      <c r="J128" s="67"/>
      <c r="K128" s="66"/>
      <c r="L128" s="67"/>
      <c r="M128" s="66"/>
      <c r="N128" s="67"/>
      <c r="O128" s="66"/>
      <c r="P128" s="67"/>
      <c r="Q128" s="66"/>
      <c r="R128" s="67"/>
      <c r="S128" s="26">
        <f t="shared" si="19"/>
        <v>1</v>
      </c>
      <c r="T128" s="26">
        <f t="shared" si="20"/>
        <v>1</v>
      </c>
    </row>
    <row r="129" spans="1:20" ht="19.5" customHeight="1" thickBot="1">
      <c r="A129" s="86"/>
      <c r="B129" s="86"/>
      <c r="C129" s="50"/>
      <c r="D129" s="147" t="s">
        <v>93</v>
      </c>
      <c r="E129" s="75">
        <f t="shared" ref="E129:R129" si="22">SUM(E116:E128)</f>
        <v>13</v>
      </c>
      <c r="F129" s="75">
        <f t="shared" si="22"/>
        <v>13</v>
      </c>
      <c r="G129" s="75">
        <f t="shared" si="22"/>
        <v>0</v>
      </c>
      <c r="H129" s="75">
        <f t="shared" si="22"/>
        <v>0</v>
      </c>
      <c r="I129" s="75">
        <f t="shared" si="22"/>
        <v>0</v>
      </c>
      <c r="J129" s="75">
        <f t="shared" si="22"/>
        <v>0</v>
      </c>
      <c r="K129" s="75">
        <f t="shared" si="22"/>
        <v>0</v>
      </c>
      <c r="L129" s="75">
        <f t="shared" si="22"/>
        <v>0</v>
      </c>
      <c r="M129" s="75">
        <f t="shared" si="22"/>
        <v>0</v>
      </c>
      <c r="N129" s="75">
        <f t="shared" si="22"/>
        <v>0</v>
      </c>
      <c r="O129" s="75">
        <f t="shared" si="22"/>
        <v>0</v>
      </c>
      <c r="P129" s="75">
        <f t="shared" si="22"/>
        <v>0</v>
      </c>
      <c r="Q129" s="75">
        <f t="shared" si="22"/>
        <v>0</v>
      </c>
      <c r="R129" s="75">
        <f t="shared" si="22"/>
        <v>0</v>
      </c>
      <c r="S129" s="39">
        <f t="shared" si="19"/>
        <v>1.8571428571428572</v>
      </c>
      <c r="T129" s="39">
        <f t="shared" si="20"/>
        <v>1.8571428571428572</v>
      </c>
    </row>
    <row r="130" spans="1:20" ht="16.5" customHeight="1" thickBot="1">
      <c r="A130" s="49"/>
      <c r="B130" s="49"/>
      <c r="C130" s="52"/>
      <c r="D130" s="147" t="s">
        <v>35</v>
      </c>
      <c r="E130" s="76">
        <f>E129/13*100</f>
        <v>100</v>
      </c>
      <c r="F130" s="76">
        <f t="shared" ref="F130:R130" si="23">F129/13*100</f>
        <v>100</v>
      </c>
      <c r="G130" s="76">
        <f t="shared" si="23"/>
        <v>0</v>
      </c>
      <c r="H130" s="76">
        <f t="shared" si="23"/>
        <v>0</v>
      </c>
      <c r="I130" s="76">
        <f t="shared" si="23"/>
        <v>0</v>
      </c>
      <c r="J130" s="76">
        <f t="shared" si="23"/>
        <v>0</v>
      </c>
      <c r="K130" s="76">
        <f t="shared" si="23"/>
        <v>0</v>
      </c>
      <c r="L130" s="76">
        <f t="shared" si="23"/>
        <v>0</v>
      </c>
      <c r="M130" s="76">
        <f t="shared" si="23"/>
        <v>0</v>
      </c>
      <c r="N130" s="76">
        <f t="shared" si="23"/>
        <v>0</v>
      </c>
      <c r="O130" s="76">
        <f t="shared" si="23"/>
        <v>0</v>
      </c>
      <c r="P130" s="76">
        <f t="shared" si="23"/>
        <v>0</v>
      </c>
      <c r="Q130" s="76">
        <f t="shared" si="23"/>
        <v>0</v>
      </c>
      <c r="R130" s="76">
        <f t="shared" si="23"/>
        <v>0</v>
      </c>
      <c r="S130" s="39">
        <f t="shared" si="19"/>
        <v>14.285714285714286</v>
      </c>
      <c r="T130" s="39">
        <f t="shared" si="20"/>
        <v>14.285714285714286</v>
      </c>
    </row>
    <row r="131" spans="1:20" ht="18.75" customHeight="1">
      <c r="A131" s="124" t="s">
        <v>94</v>
      </c>
      <c r="B131" s="126" t="s">
        <v>143</v>
      </c>
      <c r="C131" s="127"/>
      <c r="D131" s="128"/>
      <c r="E131" s="89">
        <f t="shared" ref="E131:R131" si="24">SUM(E18,E37,E68,E90,E114,E129)</f>
        <v>100</v>
      </c>
      <c r="F131" s="89">
        <f t="shared" si="24"/>
        <v>29</v>
      </c>
      <c r="G131" s="89">
        <f t="shared" si="24"/>
        <v>6</v>
      </c>
      <c r="H131" s="89">
        <f t="shared" si="24"/>
        <v>10</v>
      </c>
      <c r="I131" s="89">
        <f t="shared" si="24"/>
        <v>10</v>
      </c>
      <c r="J131" s="89">
        <f t="shared" si="24"/>
        <v>11</v>
      </c>
      <c r="K131" s="89">
        <f t="shared" si="24"/>
        <v>10</v>
      </c>
      <c r="L131" s="89">
        <f t="shared" si="24"/>
        <v>10</v>
      </c>
      <c r="M131" s="89">
        <f t="shared" si="24"/>
        <v>10</v>
      </c>
      <c r="N131" s="89">
        <f t="shared" si="24"/>
        <v>14</v>
      </c>
      <c r="O131" s="89">
        <f t="shared" si="24"/>
        <v>11</v>
      </c>
      <c r="P131" s="89">
        <f t="shared" si="24"/>
        <v>14</v>
      </c>
      <c r="Q131" s="89">
        <f t="shared" si="24"/>
        <v>11</v>
      </c>
      <c r="R131" s="89">
        <f t="shared" si="24"/>
        <v>14</v>
      </c>
      <c r="S131" s="39">
        <f t="shared" si="19"/>
        <v>22.571428571428573</v>
      </c>
      <c r="T131" s="39">
        <f t="shared" si="20"/>
        <v>14.571428571428571</v>
      </c>
    </row>
    <row r="132" spans="1:20" ht="21" customHeight="1" thickBot="1">
      <c r="A132" s="125"/>
      <c r="B132" s="129" t="s">
        <v>144</v>
      </c>
      <c r="C132" s="130"/>
      <c r="D132" s="131"/>
      <c r="E132" s="90">
        <f>E131/100*100</f>
        <v>100</v>
      </c>
      <c r="F132" s="90">
        <f t="shared" ref="F132:P132" si="25">F131/100*100</f>
        <v>28.999999999999996</v>
      </c>
      <c r="G132" s="90">
        <f t="shared" si="25"/>
        <v>6</v>
      </c>
      <c r="H132" s="90">
        <f t="shared" si="25"/>
        <v>10</v>
      </c>
      <c r="I132" s="90">
        <f t="shared" si="25"/>
        <v>10</v>
      </c>
      <c r="J132" s="90">
        <f t="shared" si="25"/>
        <v>11</v>
      </c>
      <c r="K132" s="90">
        <f t="shared" si="25"/>
        <v>10</v>
      </c>
      <c r="L132" s="90">
        <f t="shared" si="25"/>
        <v>10</v>
      </c>
      <c r="M132" s="90">
        <f t="shared" si="25"/>
        <v>10</v>
      </c>
      <c r="N132" s="90">
        <f t="shared" si="25"/>
        <v>14.000000000000002</v>
      </c>
      <c r="O132" s="90">
        <f t="shared" si="25"/>
        <v>11</v>
      </c>
      <c r="P132" s="90">
        <f t="shared" si="25"/>
        <v>14.000000000000002</v>
      </c>
      <c r="Q132" s="90">
        <f t="shared" ref="Q132:R132" si="26">Q131/100*100</f>
        <v>11</v>
      </c>
      <c r="R132" s="90">
        <f t="shared" si="26"/>
        <v>14.000000000000002</v>
      </c>
      <c r="S132" s="39">
        <f t="shared" si="19"/>
        <v>22.571428571428573</v>
      </c>
      <c r="T132" s="39">
        <f t="shared" si="20"/>
        <v>14.571428571428571</v>
      </c>
    </row>
  </sheetData>
  <mergeCells count="68">
    <mergeCell ref="Q42:R42"/>
    <mergeCell ref="Q99:R99"/>
    <mergeCell ref="S3:T3"/>
    <mergeCell ref="A131:A132"/>
    <mergeCell ref="B131:D131"/>
    <mergeCell ref="B132:D132"/>
    <mergeCell ref="K99:L99"/>
    <mergeCell ref="M99:N99"/>
    <mergeCell ref="A116:B128"/>
    <mergeCell ref="B104:B107"/>
    <mergeCell ref="B108:B113"/>
    <mergeCell ref="B101:B103"/>
    <mergeCell ref="A101:A115"/>
    <mergeCell ref="O99:P99"/>
    <mergeCell ref="S99:T99"/>
    <mergeCell ref="A97:R97"/>
    <mergeCell ref="A98:R98"/>
    <mergeCell ref="C99:C100"/>
    <mergeCell ref="D99:D100"/>
    <mergeCell ref="E99:F99"/>
    <mergeCell ref="G99:H99"/>
    <mergeCell ref="I99:J99"/>
    <mergeCell ref="A99:A100"/>
    <mergeCell ref="B99:B100"/>
    <mergeCell ref="A70:A89"/>
    <mergeCell ref="M42:N42"/>
    <mergeCell ref="O42:P42"/>
    <mergeCell ref="A44:A67"/>
    <mergeCell ref="B86:B89"/>
    <mergeCell ref="B70:B78"/>
    <mergeCell ref="B81:B85"/>
    <mergeCell ref="B55:B59"/>
    <mergeCell ref="B60:B67"/>
    <mergeCell ref="B44:B54"/>
    <mergeCell ref="C42:C43"/>
    <mergeCell ref="B42:B43"/>
    <mergeCell ref="S42:T42"/>
    <mergeCell ref="E3:F3"/>
    <mergeCell ref="G3:H3"/>
    <mergeCell ref="I3:J3"/>
    <mergeCell ref="K3:L3"/>
    <mergeCell ref="M3:N3"/>
    <mergeCell ref="O3:P3"/>
    <mergeCell ref="Q3:R3"/>
    <mergeCell ref="E42:F42"/>
    <mergeCell ref="G42:H42"/>
    <mergeCell ref="I42:J42"/>
    <mergeCell ref="K42:L42"/>
    <mergeCell ref="A41:R41"/>
    <mergeCell ref="A40:R40"/>
    <mergeCell ref="A42:A43"/>
    <mergeCell ref="D42:D43"/>
    <mergeCell ref="D3:D4"/>
    <mergeCell ref="A1:R1"/>
    <mergeCell ref="A2:R2"/>
    <mergeCell ref="A20:A36"/>
    <mergeCell ref="B11:B12"/>
    <mergeCell ref="B28:B32"/>
    <mergeCell ref="B24:B27"/>
    <mergeCell ref="B20:B23"/>
    <mergeCell ref="B33:B36"/>
    <mergeCell ref="B5:B8"/>
    <mergeCell ref="B9:B10"/>
    <mergeCell ref="A5:A19"/>
    <mergeCell ref="B13:B17"/>
    <mergeCell ref="A3:A4"/>
    <mergeCell ref="B3:B4"/>
    <mergeCell ref="C3:C4"/>
  </mergeCells>
  <printOptions horizontalCentered="1" verticalCentered="1"/>
  <pageMargins left="3.937007874015748E-2" right="3.937007874015748E-2" top="0" bottom="0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rightToLeft="1" workbookViewId="0">
      <selection activeCell="C3" sqref="C3"/>
    </sheetView>
  </sheetViews>
  <sheetFormatPr defaultColWidth="9" defaultRowHeight="14.25"/>
  <cols>
    <col min="1" max="1" width="17.875" style="1" customWidth="1"/>
    <col min="2" max="2" width="9.875" style="1" bestFit="1" customWidth="1"/>
    <col min="3" max="16384" width="9" style="1"/>
  </cols>
  <sheetData>
    <row r="1" spans="1:32" ht="15">
      <c r="A1" s="134"/>
      <c r="B1" s="137" t="s">
        <v>96</v>
      </c>
      <c r="C1" s="138"/>
      <c r="D1" s="138"/>
      <c r="E1" s="138"/>
      <c r="F1" s="139"/>
      <c r="G1" s="137" t="s">
        <v>44</v>
      </c>
      <c r="H1" s="138"/>
      <c r="I1" s="138"/>
      <c r="J1" s="138"/>
      <c r="K1" s="139"/>
      <c r="L1" s="137" t="s">
        <v>46</v>
      </c>
      <c r="M1" s="138"/>
      <c r="N1" s="138"/>
      <c r="O1" s="138"/>
      <c r="P1" s="139"/>
      <c r="Q1" s="137" t="s">
        <v>47</v>
      </c>
      <c r="R1" s="138"/>
      <c r="S1" s="138"/>
      <c r="T1" s="138"/>
      <c r="U1" s="139"/>
      <c r="V1" s="137" t="s">
        <v>48</v>
      </c>
      <c r="W1" s="138"/>
      <c r="X1" s="138"/>
      <c r="Y1" s="138"/>
      <c r="Z1" s="139"/>
      <c r="AA1" s="137" t="s">
        <v>49</v>
      </c>
      <c r="AB1" s="138"/>
      <c r="AC1" s="138"/>
      <c r="AD1" s="138"/>
      <c r="AE1" s="139"/>
      <c r="AF1" s="136" t="s">
        <v>51</v>
      </c>
    </row>
    <row r="2" spans="1:32" ht="30">
      <c r="A2" s="135"/>
      <c r="B2" s="2" t="s">
        <v>40</v>
      </c>
      <c r="C2" s="3" t="s">
        <v>41</v>
      </c>
      <c r="D2" s="3" t="s">
        <v>42</v>
      </c>
      <c r="E2" s="2" t="s">
        <v>43</v>
      </c>
      <c r="F2" s="5" t="s">
        <v>50</v>
      </c>
      <c r="G2" s="2" t="s">
        <v>40</v>
      </c>
      <c r="H2" s="3" t="s">
        <v>41</v>
      </c>
      <c r="I2" s="3" t="s">
        <v>42</v>
      </c>
      <c r="J2" s="2" t="s">
        <v>43</v>
      </c>
      <c r="K2" s="5" t="s">
        <v>50</v>
      </c>
      <c r="L2" s="2" t="s">
        <v>40</v>
      </c>
      <c r="M2" s="3" t="s">
        <v>41</v>
      </c>
      <c r="N2" s="3" t="s">
        <v>42</v>
      </c>
      <c r="O2" s="2" t="s">
        <v>43</v>
      </c>
      <c r="P2" s="5" t="s">
        <v>50</v>
      </c>
      <c r="Q2" s="2" t="s">
        <v>40</v>
      </c>
      <c r="R2" s="3" t="s">
        <v>41</v>
      </c>
      <c r="S2" s="3" t="s">
        <v>42</v>
      </c>
      <c r="T2" s="2" t="s">
        <v>43</v>
      </c>
      <c r="U2" s="5" t="s">
        <v>50</v>
      </c>
      <c r="V2" s="2" t="s">
        <v>40</v>
      </c>
      <c r="W2" s="3" t="s">
        <v>41</v>
      </c>
      <c r="X2" s="3" t="s">
        <v>42</v>
      </c>
      <c r="Y2" s="2" t="s">
        <v>43</v>
      </c>
      <c r="Z2" s="5" t="s">
        <v>50</v>
      </c>
      <c r="AA2" s="2" t="s">
        <v>40</v>
      </c>
      <c r="AB2" s="3" t="s">
        <v>41</v>
      </c>
      <c r="AC2" s="3" t="s">
        <v>42</v>
      </c>
      <c r="AD2" s="2" t="s">
        <v>43</v>
      </c>
      <c r="AE2" s="5" t="s">
        <v>50</v>
      </c>
      <c r="AF2" s="136"/>
    </row>
    <row r="3" spans="1:32" ht="15">
      <c r="A3" s="12" t="s">
        <v>39</v>
      </c>
      <c r="B3" s="3">
        <f>'چک لیست شهر'!E19</f>
        <v>100</v>
      </c>
      <c r="C3" s="4">
        <f>'چک لیست شهر'!E38</f>
        <v>100</v>
      </c>
      <c r="D3" s="4" t="e">
        <f>'چک لیست شهر'!#REF!</f>
        <v>#REF!</v>
      </c>
      <c r="E3" s="3" t="e">
        <f>'چک لیست شهر'!#REF!</f>
        <v>#REF!</v>
      </c>
      <c r="F3" s="6" t="e">
        <f>AVERAGE(B3:E3)</f>
        <v>#REF!</v>
      </c>
      <c r="G3" s="3">
        <f>'چک لیست شهر'!F19</f>
        <v>76.923076923076934</v>
      </c>
      <c r="H3" s="4">
        <f>'چک لیست شهر'!F38</f>
        <v>29.411764705882355</v>
      </c>
      <c r="I3" s="3" t="e">
        <f>'چک لیست شهر'!#REF!</f>
        <v>#REF!</v>
      </c>
      <c r="J3" s="3" t="e">
        <f>'چک لیست شهر'!#REF!</f>
        <v>#REF!</v>
      </c>
      <c r="K3" s="6" t="e">
        <f>AVERAGE(G3:J3)</f>
        <v>#REF!</v>
      </c>
      <c r="L3" s="3">
        <f>'چک لیست شهر'!G19</f>
        <v>38.461538461538467</v>
      </c>
      <c r="M3" s="4">
        <f>'چک لیست شهر'!G38</f>
        <v>0</v>
      </c>
      <c r="N3" s="3" t="e">
        <f>'چک لیست شهر'!#REF!</f>
        <v>#REF!</v>
      </c>
      <c r="O3" s="3" t="e">
        <f>'چک لیست شهر'!#REF!</f>
        <v>#REF!</v>
      </c>
      <c r="P3" s="6" t="e">
        <f>AVERAGE(L3:O3)</f>
        <v>#REF!</v>
      </c>
      <c r="Q3" s="3">
        <f>'چک لیست شهر'!H19</f>
        <v>69.230769230769226</v>
      </c>
      <c r="R3" s="4">
        <f>'چک لیست شهر'!H38</f>
        <v>0</v>
      </c>
      <c r="S3" s="3" t="e">
        <f>'چک لیست شهر'!#REF!</f>
        <v>#REF!</v>
      </c>
      <c r="T3" s="3" t="e">
        <f>'چک لیست شهر'!#REF!</f>
        <v>#REF!</v>
      </c>
      <c r="U3" s="6" t="e">
        <f>AVERAGE(Q3:T3)</f>
        <v>#REF!</v>
      </c>
      <c r="V3" s="3">
        <f>'چک لیست شهر'!I19</f>
        <v>69.230769230769226</v>
      </c>
      <c r="W3" s="4">
        <f>'چک لیست شهر'!I38</f>
        <v>0</v>
      </c>
      <c r="X3" s="3" t="e">
        <f>'چک لیست شهر'!#REF!</f>
        <v>#REF!</v>
      </c>
      <c r="Y3" s="3" t="e">
        <f>'چک لیست شهر'!#REF!</f>
        <v>#REF!</v>
      </c>
      <c r="Z3" s="6" t="e">
        <f>AVERAGE(V3:Y3)</f>
        <v>#REF!</v>
      </c>
      <c r="AA3" s="3">
        <f>'چک لیست شهر'!J19</f>
        <v>76.923076923076934</v>
      </c>
      <c r="AB3" s="4">
        <f>'چک لیست شهر'!J38</f>
        <v>0</v>
      </c>
      <c r="AC3" s="3" t="e">
        <f>'چک لیست شهر'!#REF!</f>
        <v>#REF!</v>
      </c>
      <c r="AD3" s="3" t="e">
        <f>'چک لیست شهر'!#REF!</f>
        <v>#REF!</v>
      </c>
      <c r="AE3" s="6" t="e">
        <f>AVERAGE(AA3:AD3)</f>
        <v>#REF!</v>
      </c>
      <c r="AF3" s="13" t="e">
        <f>AVERAGE(F3,K3,P3,U3,Z3,AE3)</f>
        <v>#REF!</v>
      </c>
    </row>
    <row r="4" spans="1:32" ht="15">
      <c r="A4" s="12" t="s">
        <v>45</v>
      </c>
      <c r="B4" s="3" t="e">
        <f>#REF!</f>
        <v>#REF!</v>
      </c>
      <c r="C4" s="4" t="e">
        <f>#REF!</f>
        <v>#REF!</v>
      </c>
      <c r="D4" s="4" t="e">
        <f>#REF!</f>
        <v>#REF!</v>
      </c>
      <c r="E4" s="3" t="e">
        <f>#REF!</f>
        <v>#REF!</v>
      </c>
      <c r="F4" s="6" t="e">
        <f>AVERAGE(B4:E4)</f>
        <v>#REF!</v>
      </c>
      <c r="G4" s="3" t="e">
        <f>#REF!</f>
        <v>#REF!</v>
      </c>
      <c r="H4" s="4" t="e">
        <f>#REF!</f>
        <v>#REF!</v>
      </c>
      <c r="I4" s="3" t="e">
        <f>#REF!</f>
        <v>#REF!</v>
      </c>
      <c r="J4" s="3" t="e">
        <f>#REF!</f>
        <v>#REF!</v>
      </c>
      <c r="K4" s="6" t="e">
        <f>AVERAGE(G4:J4)</f>
        <v>#REF!</v>
      </c>
      <c r="L4" s="3" t="e">
        <f>#REF!</f>
        <v>#REF!</v>
      </c>
      <c r="M4" s="4" t="e">
        <f>#REF!</f>
        <v>#REF!</v>
      </c>
      <c r="N4" s="3" t="e">
        <f>#REF!</f>
        <v>#REF!</v>
      </c>
      <c r="O4" s="3" t="e">
        <f>#REF!</f>
        <v>#REF!</v>
      </c>
      <c r="P4" s="6" t="e">
        <f>AVERAGE(L4:O4)</f>
        <v>#REF!</v>
      </c>
      <c r="Q4" s="3" t="e">
        <f>#REF!</f>
        <v>#REF!</v>
      </c>
      <c r="R4" s="4" t="e">
        <f>#REF!</f>
        <v>#REF!</v>
      </c>
      <c r="S4" s="3" t="e">
        <f>#REF!</f>
        <v>#REF!</v>
      </c>
      <c r="T4" s="3" t="e">
        <f>#REF!</f>
        <v>#REF!</v>
      </c>
      <c r="U4" s="6" t="e">
        <f>AVERAGE(Q4:T4)</f>
        <v>#REF!</v>
      </c>
      <c r="V4" s="3" t="e">
        <f>#REF!</f>
        <v>#REF!</v>
      </c>
      <c r="W4" s="3" t="e">
        <f>#REF!</f>
        <v>#REF!</v>
      </c>
      <c r="X4" s="3" t="e">
        <f>#REF!</f>
        <v>#REF!</v>
      </c>
      <c r="Y4" s="3" t="e">
        <f>#REF!</f>
        <v>#REF!</v>
      </c>
      <c r="Z4" s="6" t="e">
        <f>AVERAGE(V4:Y4)</f>
        <v>#REF!</v>
      </c>
      <c r="AA4" s="3" t="e">
        <f>#REF!</f>
        <v>#REF!</v>
      </c>
      <c r="AB4" s="4" t="e">
        <f>#REF!</f>
        <v>#REF!</v>
      </c>
      <c r="AC4" s="3" t="e">
        <f>#REF!</f>
        <v>#REF!</v>
      </c>
      <c r="AD4" s="3" t="e">
        <f>#REF!</f>
        <v>#REF!</v>
      </c>
      <c r="AE4" s="6" t="e">
        <f>AVERAGE(AA4:AD4)</f>
        <v>#REF!</v>
      </c>
      <c r="AF4" s="13" t="e">
        <f>AVERAGE(F4,K4,P4,U4,Z4,AE4)</f>
        <v>#REF!</v>
      </c>
    </row>
    <row r="5" spans="1:32" ht="15">
      <c r="A5" s="12"/>
      <c r="B5" s="3"/>
      <c r="C5" s="3"/>
      <c r="D5" s="3"/>
      <c r="E5" s="3"/>
      <c r="F5" s="8"/>
      <c r="G5" s="3"/>
      <c r="H5" s="3"/>
      <c r="I5" s="3"/>
      <c r="J5" s="3"/>
      <c r="K5" s="8"/>
      <c r="L5" s="3"/>
      <c r="M5" s="3"/>
      <c r="N5" s="3"/>
      <c r="O5" s="3"/>
      <c r="P5" s="8"/>
      <c r="Q5" s="3"/>
      <c r="R5" s="3"/>
      <c r="S5" s="3"/>
      <c r="T5" s="3"/>
      <c r="U5" s="8"/>
      <c r="V5" s="3"/>
      <c r="W5" s="3"/>
      <c r="X5" s="3"/>
      <c r="Y5" s="3"/>
      <c r="Z5" s="8"/>
      <c r="AA5" s="3"/>
      <c r="AB5" s="3"/>
      <c r="AC5" s="3"/>
      <c r="AD5" s="3"/>
      <c r="AE5" s="7"/>
      <c r="AF5" s="14"/>
    </row>
    <row r="6" spans="1:32" ht="15">
      <c r="A6" s="12"/>
      <c r="B6" s="3"/>
      <c r="C6" s="3"/>
      <c r="D6" s="3"/>
      <c r="E6" s="3"/>
      <c r="F6" s="8"/>
      <c r="G6" s="3"/>
      <c r="H6" s="3"/>
      <c r="I6" s="3"/>
      <c r="J6" s="3"/>
      <c r="K6" s="8"/>
      <c r="L6" s="3"/>
      <c r="M6" s="3"/>
      <c r="N6" s="3"/>
      <c r="O6" s="3"/>
      <c r="P6" s="8"/>
      <c r="Q6" s="3"/>
      <c r="R6" s="3"/>
      <c r="S6" s="3"/>
      <c r="T6" s="3"/>
      <c r="U6" s="8"/>
      <c r="V6" s="3"/>
      <c r="W6" s="3"/>
      <c r="X6" s="3"/>
      <c r="Y6" s="3"/>
      <c r="Z6" s="8"/>
      <c r="AA6" s="3"/>
      <c r="AB6" s="3"/>
      <c r="AC6" s="3"/>
      <c r="AD6" s="3"/>
      <c r="AE6" s="7"/>
      <c r="AF6" s="14"/>
    </row>
    <row r="7" spans="1:32" ht="15">
      <c r="A7" s="12"/>
      <c r="B7" s="3"/>
      <c r="C7" s="3"/>
      <c r="D7" s="3"/>
      <c r="E7" s="3"/>
      <c r="F7" s="8"/>
      <c r="G7" s="3"/>
      <c r="H7" s="3"/>
      <c r="I7" s="3"/>
      <c r="J7" s="3"/>
      <c r="K7" s="8"/>
      <c r="L7" s="3"/>
      <c r="M7" s="3"/>
      <c r="N7" s="3"/>
      <c r="O7" s="3"/>
      <c r="P7" s="8"/>
      <c r="Q7" s="3"/>
      <c r="R7" s="3"/>
      <c r="S7" s="3"/>
      <c r="T7" s="3"/>
      <c r="U7" s="8"/>
      <c r="V7" s="3"/>
      <c r="W7" s="3"/>
      <c r="X7" s="3"/>
      <c r="Y7" s="3"/>
      <c r="Z7" s="8"/>
      <c r="AA7" s="3"/>
      <c r="AB7" s="3"/>
      <c r="AC7" s="3"/>
      <c r="AD7" s="3"/>
      <c r="AE7" s="7"/>
      <c r="AF7" s="14"/>
    </row>
    <row r="8" spans="1:32" ht="15">
      <c r="A8" s="12"/>
      <c r="B8" s="3"/>
      <c r="C8" s="3"/>
      <c r="D8" s="3"/>
      <c r="E8" s="3"/>
      <c r="F8" s="8"/>
      <c r="G8" s="3"/>
      <c r="H8" s="3"/>
      <c r="I8" s="3"/>
      <c r="J8" s="3"/>
      <c r="K8" s="8"/>
      <c r="L8" s="3"/>
      <c r="M8" s="3"/>
      <c r="N8" s="3"/>
      <c r="O8" s="3"/>
      <c r="P8" s="8"/>
      <c r="Q8" s="3"/>
      <c r="R8" s="3"/>
      <c r="S8" s="3"/>
      <c r="T8" s="3"/>
      <c r="U8" s="8"/>
      <c r="V8" s="3"/>
      <c r="W8" s="3"/>
      <c r="X8" s="3"/>
      <c r="Y8" s="3"/>
      <c r="Z8" s="8"/>
      <c r="AA8" s="3"/>
      <c r="AB8" s="3"/>
      <c r="AC8" s="3"/>
      <c r="AD8" s="3"/>
      <c r="AE8" s="7"/>
      <c r="AF8" s="14"/>
    </row>
    <row r="9" spans="1:32" ht="15">
      <c r="A9" s="12"/>
      <c r="B9" s="3"/>
      <c r="C9" s="3"/>
      <c r="D9" s="3"/>
      <c r="E9" s="3"/>
      <c r="F9" s="8"/>
      <c r="G9" s="3"/>
      <c r="H9" s="3"/>
      <c r="I9" s="3"/>
      <c r="J9" s="3"/>
      <c r="K9" s="8"/>
      <c r="L9" s="3"/>
      <c r="M9" s="3"/>
      <c r="N9" s="3"/>
      <c r="O9" s="3"/>
      <c r="P9" s="8"/>
      <c r="Q9" s="3"/>
      <c r="R9" s="3"/>
      <c r="S9" s="3"/>
      <c r="T9" s="3"/>
      <c r="U9" s="8"/>
      <c r="V9" s="3"/>
      <c r="W9" s="3"/>
      <c r="X9" s="3"/>
      <c r="Y9" s="3"/>
      <c r="Z9" s="8"/>
      <c r="AA9" s="3"/>
      <c r="AB9" s="3"/>
      <c r="AC9" s="3"/>
      <c r="AD9" s="3"/>
      <c r="AE9" s="7"/>
      <c r="AF9" s="14"/>
    </row>
    <row r="10" spans="1:32" ht="15">
      <c r="A10" s="12"/>
      <c r="B10" s="3"/>
      <c r="C10" s="3"/>
      <c r="D10" s="3"/>
      <c r="E10" s="3"/>
      <c r="F10" s="8"/>
      <c r="G10" s="3"/>
      <c r="H10" s="3"/>
      <c r="I10" s="3"/>
      <c r="J10" s="3"/>
      <c r="K10" s="8"/>
      <c r="L10" s="3"/>
      <c r="M10" s="3"/>
      <c r="N10" s="3"/>
      <c r="O10" s="3"/>
      <c r="P10" s="8"/>
      <c r="Q10" s="3"/>
      <c r="R10" s="3"/>
      <c r="S10" s="3"/>
      <c r="T10" s="3"/>
      <c r="U10" s="8"/>
      <c r="V10" s="3"/>
      <c r="W10" s="3"/>
      <c r="X10" s="3"/>
      <c r="Y10" s="3"/>
      <c r="Z10" s="8"/>
      <c r="AA10" s="3"/>
      <c r="AB10" s="3"/>
      <c r="AC10" s="3"/>
      <c r="AD10" s="3"/>
      <c r="AE10" s="7"/>
      <c r="AF10" s="14"/>
    </row>
    <row r="11" spans="1:32" ht="15">
      <c r="A11" s="12"/>
      <c r="B11" s="3"/>
      <c r="C11" s="3"/>
      <c r="D11" s="3"/>
      <c r="E11" s="3"/>
      <c r="F11" s="8"/>
      <c r="G11" s="3"/>
      <c r="H11" s="3"/>
      <c r="I11" s="3"/>
      <c r="J11" s="3"/>
      <c r="K11" s="8"/>
      <c r="L11" s="3"/>
      <c r="M11" s="3"/>
      <c r="N11" s="3"/>
      <c r="O11" s="3"/>
      <c r="P11" s="8"/>
      <c r="Q11" s="3"/>
      <c r="R11" s="3"/>
      <c r="S11" s="3"/>
      <c r="T11" s="3"/>
      <c r="U11" s="8"/>
      <c r="V11" s="3"/>
      <c r="W11" s="3"/>
      <c r="X11" s="3"/>
      <c r="Y11" s="3"/>
      <c r="Z11" s="8"/>
      <c r="AA11" s="3"/>
      <c r="AB11" s="3"/>
      <c r="AC11" s="3"/>
      <c r="AD11" s="3"/>
      <c r="AE11" s="7"/>
      <c r="AF11" s="14"/>
    </row>
    <row r="12" spans="1:32" ht="15">
      <c r="A12" s="12"/>
      <c r="B12" s="3"/>
      <c r="C12" s="3"/>
      <c r="D12" s="3"/>
      <c r="E12" s="3"/>
      <c r="F12" s="8"/>
      <c r="G12" s="3"/>
      <c r="H12" s="3"/>
      <c r="I12" s="3"/>
      <c r="J12" s="3"/>
      <c r="K12" s="8"/>
      <c r="L12" s="3"/>
      <c r="M12" s="3"/>
      <c r="N12" s="3"/>
      <c r="O12" s="3"/>
      <c r="P12" s="8"/>
      <c r="Q12" s="3"/>
      <c r="R12" s="3"/>
      <c r="S12" s="3"/>
      <c r="T12" s="3"/>
      <c r="U12" s="8"/>
      <c r="V12" s="3"/>
      <c r="W12" s="3"/>
      <c r="X12" s="3"/>
      <c r="Y12" s="3"/>
      <c r="Z12" s="8"/>
      <c r="AA12" s="3"/>
      <c r="AB12" s="3"/>
      <c r="AC12" s="3"/>
      <c r="AD12" s="3"/>
      <c r="AE12" s="7"/>
      <c r="AF12" s="14"/>
    </row>
    <row r="13" spans="1:32" ht="15">
      <c r="A13" s="12"/>
      <c r="B13" s="3"/>
      <c r="C13" s="3"/>
      <c r="D13" s="3"/>
      <c r="E13" s="3"/>
      <c r="F13" s="8"/>
      <c r="G13" s="3"/>
      <c r="H13" s="3"/>
      <c r="I13" s="3"/>
      <c r="J13" s="3"/>
      <c r="K13" s="8"/>
      <c r="L13" s="3"/>
      <c r="M13" s="3"/>
      <c r="N13" s="3"/>
      <c r="O13" s="3"/>
      <c r="P13" s="8"/>
      <c r="Q13" s="3"/>
      <c r="R13" s="3"/>
      <c r="S13" s="3"/>
      <c r="T13" s="3"/>
      <c r="U13" s="8"/>
      <c r="V13" s="3"/>
      <c r="W13" s="3"/>
      <c r="X13" s="3"/>
      <c r="Y13" s="3"/>
      <c r="Z13" s="8"/>
      <c r="AA13" s="3"/>
      <c r="AB13" s="3"/>
      <c r="AC13" s="3"/>
      <c r="AD13" s="3"/>
      <c r="AE13" s="7"/>
      <c r="AF13" s="14"/>
    </row>
    <row r="14" spans="1:32" ht="15">
      <c r="A14" s="12"/>
      <c r="B14" s="3"/>
      <c r="C14" s="3"/>
      <c r="D14" s="3"/>
      <c r="E14" s="3"/>
      <c r="F14" s="8"/>
      <c r="G14" s="3"/>
      <c r="H14" s="3"/>
      <c r="I14" s="3"/>
      <c r="J14" s="3"/>
      <c r="K14" s="8"/>
      <c r="L14" s="3"/>
      <c r="M14" s="3"/>
      <c r="N14" s="3"/>
      <c r="O14" s="3"/>
      <c r="P14" s="8"/>
      <c r="Q14" s="3"/>
      <c r="R14" s="3"/>
      <c r="S14" s="3"/>
      <c r="T14" s="3"/>
      <c r="U14" s="8"/>
      <c r="V14" s="3"/>
      <c r="W14" s="3"/>
      <c r="X14" s="3"/>
      <c r="Y14" s="3"/>
      <c r="Z14" s="8"/>
      <c r="AA14" s="3"/>
      <c r="AB14" s="3"/>
      <c r="AC14" s="3"/>
      <c r="AD14" s="3"/>
      <c r="AE14" s="7"/>
      <c r="AF14" s="14"/>
    </row>
    <row r="15" spans="1:32" ht="15">
      <c r="A15" s="12"/>
      <c r="B15" s="3"/>
      <c r="C15" s="3"/>
      <c r="D15" s="3"/>
      <c r="E15" s="3"/>
      <c r="F15" s="8"/>
      <c r="G15" s="3"/>
      <c r="H15" s="3"/>
      <c r="I15" s="3"/>
      <c r="J15" s="3"/>
      <c r="K15" s="8"/>
      <c r="L15" s="3"/>
      <c r="M15" s="3"/>
      <c r="N15" s="3"/>
      <c r="O15" s="3"/>
      <c r="P15" s="8"/>
      <c r="Q15" s="3"/>
      <c r="R15" s="3"/>
      <c r="S15" s="3"/>
      <c r="T15" s="3"/>
      <c r="U15" s="8"/>
      <c r="V15" s="3"/>
      <c r="W15" s="3"/>
      <c r="X15" s="3"/>
      <c r="Y15" s="3"/>
      <c r="Z15" s="8"/>
      <c r="AA15" s="3"/>
      <c r="AB15" s="3"/>
      <c r="AC15" s="3"/>
      <c r="AD15" s="3"/>
      <c r="AE15" s="7"/>
      <c r="AF15" s="14"/>
    </row>
    <row r="16" spans="1:32" ht="15">
      <c r="A16" s="12"/>
      <c r="B16" s="3"/>
      <c r="C16" s="3"/>
      <c r="D16" s="3"/>
      <c r="E16" s="3"/>
      <c r="F16" s="8"/>
      <c r="G16" s="3"/>
      <c r="H16" s="3"/>
      <c r="I16" s="3"/>
      <c r="J16" s="3"/>
      <c r="K16" s="8"/>
      <c r="L16" s="3"/>
      <c r="M16" s="3"/>
      <c r="N16" s="3"/>
      <c r="O16" s="3"/>
      <c r="P16" s="8"/>
      <c r="Q16" s="3"/>
      <c r="R16" s="3"/>
      <c r="S16" s="3"/>
      <c r="T16" s="3"/>
      <c r="U16" s="8"/>
      <c r="V16" s="3"/>
      <c r="W16" s="3"/>
      <c r="X16" s="3"/>
      <c r="Y16" s="3"/>
      <c r="Z16" s="8"/>
      <c r="AA16" s="3"/>
      <c r="AB16" s="3"/>
      <c r="AC16" s="3"/>
      <c r="AD16" s="3"/>
      <c r="AE16" s="7"/>
      <c r="AF16" s="14"/>
    </row>
    <row r="17" spans="1:32" ht="15">
      <c r="A17" s="12"/>
      <c r="B17" s="3"/>
      <c r="C17" s="3"/>
      <c r="D17" s="3"/>
      <c r="E17" s="3"/>
      <c r="F17" s="8"/>
      <c r="G17" s="3"/>
      <c r="H17" s="3"/>
      <c r="I17" s="3"/>
      <c r="J17" s="3"/>
      <c r="K17" s="8"/>
      <c r="L17" s="3"/>
      <c r="M17" s="3"/>
      <c r="N17" s="3"/>
      <c r="O17" s="3"/>
      <c r="P17" s="8"/>
      <c r="Q17" s="3"/>
      <c r="R17" s="3"/>
      <c r="S17" s="3"/>
      <c r="T17" s="3"/>
      <c r="U17" s="8"/>
      <c r="V17" s="3"/>
      <c r="W17" s="3"/>
      <c r="X17" s="3"/>
      <c r="Y17" s="3"/>
      <c r="Z17" s="8"/>
      <c r="AA17" s="3"/>
      <c r="AB17" s="3"/>
      <c r="AC17" s="3"/>
      <c r="AD17" s="3"/>
      <c r="AE17" s="7"/>
      <c r="AF17" s="14"/>
    </row>
    <row r="18" spans="1:32" ht="15">
      <c r="A18" s="9" t="s">
        <v>50</v>
      </c>
      <c r="B18" s="10" t="e">
        <f>AVERAGE(B3:B17)</f>
        <v>#REF!</v>
      </c>
      <c r="C18" s="10" t="e">
        <f t="shared" ref="C18:AE18" si="0">AVERAGE(C3:C17)</f>
        <v>#REF!</v>
      </c>
      <c r="D18" s="10" t="e">
        <f t="shared" si="0"/>
        <v>#REF!</v>
      </c>
      <c r="E18" s="10" t="e">
        <f t="shared" si="0"/>
        <v>#REF!</v>
      </c>
      <c r="F18" s="11" t="e">
        <f t="shared" si="0"/>
        <v>#REF!</v>
      </c>
      <c r="G18" s="10" t="e">
        <f t="shared" si="0"/>
        <v>#REF!</v>
      </c>
      <c r="H18" s="10" t="e">
        <f t="shared" si="0"/>
        <v>#REF!</v>
      </c>
      <c r="I18" s="10" t="e">
        <f t="shared" si="0"/>
        <v>#REF!</v>
      </c>
      <c r="J18" s="10" t="e">
        <f t="shared" si="0"/>
        <v>#REF!</v>
      </c>
      <c r="K18" s="11" t="e">
        <f t="shared" si="0"/>
        <v>#REF!</v>
      </c>
      <c r="L18" s="10" t="e">
        <f t="shared" si="0"/>
        <v>#REF!</v>
      </c>
      <c r="M18" s="10" t="e">
        <f t="shared" si="0"/>
        <v>#REF!</v>
      </c>
      <c r="N18" s="10" t="e">
        <f t="shared" si="0"/>
        <v>#REF!</v>
      </c>
      <c r="O18" s="10" t="e">
        <f t="shared" si="0"/>
        <v>#REF!</v>
      </c>
      <c r="P18" s="11" t="e">
        <f t="shared" si="0"/>
        <v>#REF!</v>
      </c>
      <c r="Q18" s="10" t="e">
        <f t="shared" si="0"/>
        <v>#REF!</v>
      </c>
      <c r="R18" s="10" t="e">
        <f t="shared" si="0"/>
        <v>#REF!</v>
      </c>
      <c r="S18" s="10" t="e">
        <f t="shared" si="0"/>
        <v>#REF!</v>
      </c>
      <c r="T18" s="10" t="e">
        <f t="shared" si="0"/>
        <v>#REF!</v>
      </c>
      <c r="U18" s="11" t="e">
        <f t="shared" si="0"/>
        <v>#REF!</v>
      </c>
      <c r="V18" s="10" t="e">
        <f t="shared" si="0"/>
        <v>#REF!</v>
      </c>
      <c r="W18" s="10" t="e">
        <f t="shared" si="0"/>
        <v>#REF!</v>
      </c>
      <c r="X18" s="10" t="e">
        <f t="shared" si="0"/>
        <v>#REF!</v>
      </c>
      <c r="Y18" s="10" t="e">
        <f t="shared" si="0"/>
        <v>#REF!</v>
      </c>
      <c r="Z18" s="11" t="e">
        <f t="shared" si="0"/>
        <v>#REF!</v>
      </c>
      <c r="AA18" s="10" t="e">
        <f t="shared" si="0"/>
        <v>#REF!</v>
      </c>
      <c r="AB18" s="10" t="e">
        <f t="shared" si="0"/>
        <v>#REF!</v>
      </c>
      <c r="AC18" s="10" t="e">
        <f t="shared" si="0"/>
        <v>#REF!</v>
      </c>
      <c r="AD18" s="10" t="e">
        <f t="shared" si="0"/>
        <v>#REF!</v>
      </c>
      <c r="AE18" s="11" t="e">
        <f t="shared" si="0"/>
        <v>#REF!</v>
      </c>
      <c r="AF18" s="14"/>
    </row>
  </sheetData>
  <mergeCells count="8">
    <mergeCell ref="A1:A2"/>
    <mergeCell ref="AF1:AF2"/>
    <mergeCell ref="B1:F1"/>
    <mergeCell ref="G1:K1"/>
    <mergeCell ref="L1:P1"/>
    <mergeCell ref="Q1:U1"/>
    <mergeCell ref="V1:Z1"/>
    <mergeCell ref="AA1:AE1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E34" sqref="E34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چک لیست شهر</vt:lpstr>
      <vt:lpstr>جدول 2 ورود درصد نهایی کسب شده</vt:lpstr>
      <vt:lpstr>Sheet3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ShaterAbadi</dc:creator>
  <cp:lastModifiedBy>R!!!</cp:lastModifiedBy>
  <cp:lastPrinted>2014-11-30T15:16:20Z</cp:lastPrinted>
  <dcterms:created xsi:type="dcterms:W3CDTF">2014-11-23T09:00:24Z</dcterms:created>
  <dcterms:modified xsi:type="dcterms:W3CDTF">2014-12-17T06:46:26Z</dcterms:modified>
</cp:coreProperties>
</file>