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20" yWindow="0" windowWidth="15420" windowHeight="8250"/>
  </bookViews>
  <sheets>
    <sheet name="چک لیست پایش ستاد استان" sheetId="4" r:id="rId1"/>
    <sheet name="مقایسه نتایج نهایی" sheetId="2" r:id="rId2"/>
    <sheet name="Sheet3" sheetId="3" r:id="rId3"/>
  </sheets>
  <externalReferences>
    <externalReference r:id="rId4"/>
  </externalReferences>
  <definedNames>
    <definedName name="OLE_LINK1" localSheetId="0">'چک لیست پایش ستاد استان'!$A$4</definedName>
  </definedNames>
  <calcPr calcId="124519"/>
</workbook>
</file>

<file path=xl/calcChain.xml><?xml version="1.0" encoding="utf-8"?>
<calcChain xmlns="http://schemas.openxmlformats.org/spreadsheetml/2006/main">
  <c r="E139" i="4"/>
  <c r="E118"/>
  <c r="E91"/>
  <c r="E119"/>
  <c r="E64"/>
  <c r="E63"/>
  <c r="E140"/>
  <c r="S137"/>
  <c r="S136"/>
  <c r="S135"/>
  <c r="S116"/>
  <c r="T8"/>
  <c r="S8"/>
  <c r="T6"/>
  <c r="S6"/>
  <c r="S7"/>
  <c r="S17" l="1"/>
  <c r="T17"/>
  <c r="S18"/>
  <c r="T18"/>
  <c r="AK6" i="2" l="1"/>
  <c r="AE6"/>
  <c r="Y6"/>
  <c r="S6"/>
  <c r="M6"/>
  <c r="G6"/>
  <c r="AL6" s="1"/>
  <c r="AK5"/>
  <c r="AE5"/>
  <c r="Y5"/>
  <c r="S5"/>
  <c r="M5"/>
  <c r="G5"/>
  <c r="AL5" s="1"/>
  <c r="AK4"/>
  <c r="AE4"/>
  <c r="Y4"/>
  <c r="S4"/>
  <c r="M4"/>
  <c r="G4"/>
  <c r="AL4" s="1"/>
  <c r="AK3"/>
  <c r="AE3"/>
  <c r="Y3"/>
  <c r="S3"/>
  <c r="M3"/>
  <c r="G3"/>
  <c r="AL3" s="1"/>
  <c r="F139" i="4" l="1"/>
  <c r="G139"/>
  <c r="H139"/>
  <c r="I139"/>
  <c r="J139"/>
  <c r="K139"/>
  <c r="L139"/>
  <c r="M139"/>
  <c r="N139"/>
  <c r="Q139"/>
  <c r="R139"/>
  <c r="R140" l="1"/>
  <c r="Q140"/>
  <c r="N140"/>
  <c r="M140"/>
  <c r="L140"/>
  <c r="K140"/>
  <c r="J140"/>
  <c r="I140"/>
  <c r="H140"/>
  <c r="G140"/>
  <c r="F140"/>
  <c r="R118"/>
  <c r="R119" s="1"/>
  <c r="Q118"/>
  <c r="Q119" s="1"/>
  <c r="N118"/>
  <c r="N119" s="1"/>
  <c r="M118"/>
  <c r="M119" s="1"/>
  <c r="L118"/>
  <c r="L119" s="1"/>
  <c r="K118"/>
  <c r="K119" s="1"/>
  <c r="J118"/>
  <c r="J119" s="1"/>
  <c r="I118"/>
  <c r="I119" s="1"/>
  <c r="H118"/>
  <c r="H119" s="1"/>
  <c r="G118"/>
  <c r="G119" s="1"/>
  <c r="F118"/>
  <c r="F119" s="1"/>
  <c r="R108"/>
  <c r="R109" s="1"/>
  <c r="Q108"/>
  <c r="Q109" s="1"/>
  <c r="N108"/>
  <c r="N109" s="1"/>
  <c r="M108"/>
  <c r="M109" s="1"/>
  <c r="L108"/>
  <c r="L109" s="1"/>
  <c r="K108"/>
  <c r="K109" s="1"/>
  <c r="J108"/>
  <c r="J109" s="1"/>
  <c r="I108"/>
  <c r="I109" s="1"/>
  <c r="H108"/>
  <c r="H109" s="1"/>
  <c r="G108"/>
  <c r="G109" s="1"/>
  <c r="F108"/>
  <c r="F109" s="1"/>
  <c r="E108"/>
  <c r="E109" s="1"/>
  <c r="R91"/>
  <c r="R92" s="1"/>
  <c r="R141" s="1"/>
  <c r="R142" s="1"/>
  <c r="Q91"/>
  <c r="Q92" s="1"/>
  <c r="Q141" s="1"/>
  <c r="Q142" s="1"/>
  <c r="N91"/>
  <c r="N92" s="1"/>
  <c r="N141" s="1"/>
  <c r="N142" s="1"/>
  <c r="M91"/>
  <c r="M92" s="1"/>
  <c r="M141" s="1"/>
  <c r="M142" s="1"/>
  <c r="L91"/>
  <c r="L92" s="1"/>
  <c r="L141" s="1"/>
  <c r="L142" s="1"/>
  <c r="K91"/>
  <c r="K92" s="1"/>
  <c r="K141" s="1"/>
  <c r="K142" s="1"/>
  <c r="J91"/>
  <c r="J92" s="1"/>
  <c r="J141" s="1"/>
  <c r="J142" s="1"/>
  <c r="I91"/>
  <c r="I92" s="1"/>
  <c r="I141" s="1"/>
  <c r="I142" s="1"/>
  <c r="H91"/>
  <c r="H92" s="1"/>
  <c r="H141" s="1"/>
  <c r="H142" s="1"/>
  <c r="G91"/>
  <c r="G92" s="1"/>
  <c r="G141" s="1"/>
  <c r="G142" s="1"/>
  <c r="F91"/>
  <c r="F92" s="1"/>
  <c r="F141" s="1"/>
  <c r="E92"/>
  <c r="R63"/>
  <c r="R64" s="1"/>
  <c r="Q63"/>
  <c r="Q64" s="1"/>
  <c r="N63"/>
  <c r="N64" s="1"/>
  <c r="M63"/>
  <c r="M64" s="1"/>
  <c r="L63"/>
  <c r="L64" s="1"/>
  <c r="K63"/>
  <c r="K64" s="1"/>
  <c r="J63"/>
  <c r="J64" s="1"/>
  <c r="I63"/>
  <c r="I64" s="1"/>
  <c r="H63"/>
  <c r="H64" s="1"/>
  <c r="G63"/>
  <c r="G64" s="1"/>
  <c r="S133"/>
  <c r="T133"/>
  <c r="S134"/>
  <c r="T134"/>
  <c r="S138"/>
  <c r="T138"/>
  <c r="S110"/>
  <c r="T110"/>
  <c r="S111"/>
  <c r="T111"/>
  <c r="S112"/>
  <c r="T112"/>
  <c r="S113"/>
  <c r="T113"/>
  <c r="S114"/>
  <c r="T114"/>
  <c r="S115"/>
  <c r="T115"/>
  <c r="S117"/>
  <c r="T117"/>
  <c r="S80"/>
  <c r="T80"/>
  <c r="S81"/>
  <c r="T81"/>
  <c r="S82"/>
  <c r="T82"/>
  <c r="S83"/>
  <c r="T83"/>
  <c r="S84"/>
  <c r="T84"/>
  <c r="S85"/>
  <c r="T85"/>
  <c r="S86"/>
  <c r="T86"/>
  <c r="S87"/>
  <c r="T87"/>
  <c r="S88"/>
  <c r="T88"/>
  <c r="S89"/>
  <c r="T89"/>
  <c r="S90"/>
  <c r="T90"/>
  <c r="S58"/>
  <c r="T58"/>
  <c r="S59"/>
  <c r="T59"/>
  <c r="S60"/>
  <c r="T60"/>
  <c r="S61"/>
  <c r="T61"/>
  <c r="S62"/>
  <c r="T62"/>
  <c r="S36"/>
  <c r="T36"/>
  <c r="S37"/>
  <c r="T37"/>
  <c r="S38"/>
  <c r="T38"/>
  <c r="S39"/>
  <c r="T39"/>
  <c r="S40"/>
  <c r="T40"/>
  <c r="S41"/>
  <c r="T41"/>
  <c r="S42"/>
  <c r="T42"/>
  <c r="T132"/>
  <c r="S132"/>
  <c r="T131"/>
  <c r="S131"/>
  <c r="T130"/>
  <c r="S130"/>
  <c r="T129"/>
  <c r="S129"/>
  <c r="T128"/>
  <c r="S128"/>
  <c r="T127"/>
  <c r="S127"/>
  <c r="T126"/>
  <c r="S126"/>
  <c r="T125"/>
  <c r="S125"/>
  <c r="T107"/>
  <c r="S107"/>
  <c r="T106"/>
  <c r="S106"/>
  <c r="T105"/>
  <c r="S105"/>
  <c r="T104"/>
  <c r="S104"/>
  <c r="T103"/>
  <c r="S103"/>
  <c r="T102"/>
  <c r="S102"/>
  <c r="T101"/>
  <c r="S101"/>
  <c r="T100"/>
  <c r="S100"/>
  <c r="T99"/>
  <c r="S99"/>
  <c r="T98"/>
  <c r="S98"/>
  <c r="T79"/>
  <c r="S79"/>
  <c r="T78"/>
  <c r="S78"/>
  <c r="T77"/>
  <c r="S77"/>
  <c r="T76"/>
  <c r="S76"/>
  <c r="T75"/>
  <c r="S75"/>
  <c r="T74"/>
  <c r="S74"/>
  <c r="T73"/>
  <c r="S73"/>
  <c r="T72"/>
  <c r="S72"/>
  <c r="T71"/>
  <c r="S71"/>
  <c r="T70"/>
  <c r="S70"/>
  <c r="T57"/>
  <c r="S57"/>
  <c r="T56"/>
  <c r="S56"/>
  <c r="T55"/>
  <c r="S55"/>
  <c r="T54"/>
  <c r="S54"/>
  <c r="T53"/>
  <c r="S53"/>
  <c r="T52"/>
  <c r="S52"/>
  <c r="T51"/>
  <c r="S51"/>
  <c r="T50"/>
  <c r="S50"/>
  <c r="T49"/>
  <c r="S49"/>
  <c r="T48"/>
  <c r="S48"/>
  <c r="T35"/>
  <c r="S35"/>
  <c r="T34"/>
  <c r="S34"/>
  <c r="T33"/>
  <c r="S33"/>
  <c r="T32"/>
  <c r="S32"/>
  <c r="T31"/>
  <c r="S31"/>
  <c r="T30"/>
  <c r="S30"/>
  <c r="T29"/>
  <c r="S29"/>
  <c r="S22"/>
  <c r="T22"/>
  <c r="S23"/>
  <c r="T23"/>
  <c r="T21"/>
  <c r="S21"/>
  <c r="T20"/>
  <c r="S20"/>
  <c r="T19"/>
  <c r="S19"/>
  <c r="T16"/>
  <c r="S16"/>
  <c r="T15"/>
  <c r="S15"/>
  <c r="T14"/>
  <c r="S14"/>
  <c r="T13"/>
  <c r="S13"/>
  <c r="T12"/>
  <c r="S12"/>
  <c r="T11"/>
  <c r="S11"/>
  <c r="T10"/>
  <c r="S10"/>
  <c r="T9"/>
  <c r="S9"/>
  <c r="T7"/>
  <c r="E141" l="1"/>
  <c r="F142"/>
  <c r="T141"/>
  <c r="T142" s="1"/>
  <c r="T139"/>
  <c r="T140" s="1"/>
  <c r="S139"/>
  <c r="S140" s="1"/>
  <c r="T118"/>
  <c r="T119" s="1"/>
  <c r="S118"/>
  <c r="S119" s="1"/>
  <c r="T108"/>
  <c r="T109" s="1"/>
  <c r="S108"/>
  <c r="S109" s="1"/>
  <c r="T91"/>
  <c r="T92" s="1"/>
  <c r="S91"/>
  <c r="S92" s="1"/>
  <c r="S63"/>
  <c r="S64" s="1"/>
  <c r="E142" l="1"/>
  <c r="S141"/>
  <c r="S142" s="1"/>
  <c r="F64" l="1"/>
  <c r="F63"/>
  <c r="T63"/>
  <c r="T64"/>
</calcChain>
</file>

<file path=xl/sharedStrings.xml><?xml version="1.0" encoding="utf-8"?>
<sst xmlns="http://schemas.openxmlformats.org/spreadsheetml/2006/main" count="376" uniqueCount="154">
  <si>
    <t>فرآیند</t>
  </si>
  <si>
    <t>ردیف</t>
  </si>
  <si>
    <t>نوع فعالیت</t>
  </si>
  <si>
    <t>سازماندهی</t>
  </si>
  <si>
    <t>پایش و ارزشیابی</t>
  </si>
  <si>
    <t xml:space="preserve">دستورالعمل ها </t>
  </si>
  <si>
    <t>مواد آموزشی</t>
  </si>
  <si>
    <t>وضعیت دارویی</t>
  </si>
  <si>
    <t>اسامی کارکنان ستاد :</t>
  </si>
  <si>
    <t>آیا  دوره ها ی آموزشی مورد نياز منطقه براساس نیاز سنجی برگزار شده است ؟</t>
  </si>
  <si>
    <t>آيا محتوي آموزشي دراختيارشركت كنندگان قرارگرفته است ؟</t>
  </si>
  <si>
    <t>آيا درهر نظارت به نتايج حاصل از بازديدهای قبلی توجه می شود ؟</t>
  </si>
  <si>
    <t>آيا دستور العمل ها به واحد هاي ارائه خدمت در بخش خصوصي نيز ارسال شده است ؟</t>
  </si>
  <si>
    <t>آیا در برآورد نیاز به میزان دخیره ( depo ) توجه شده است ؟</t>
  </si>
  <si>
    <t>برنامه ریزی</t>
  </si>
  <si>
    <t>برنامه عملیاتی</t>
  </si>
  <si>
    <t xml:space="preserve">هماهنگي هاي ستادي پشتيباني   </t>
  </si>
  <si>
    <t>گزارش دهی</t>
  </si>
  <si>
    <t>ریز
فرایند</t>
  </si>
  <si>
    <t>پایش1</t>
  </si>
  <si>
    <t>پایش2</t>
  </si>
  <si>
    <t>آیا آخرین مواد آموزشی موجود است ؟</t>
  </si>
  <si>
    <t>آیا آخرین موادکمک آموزشی موجود است ؟</t>
  </si>
  <si>
    <t>آیا آخرین مواد آموزشی بموقع به واحد های محیطی ارسال شده است ؟</t>
  </si>
  <si>
    <t>آیا آخرین موادکمک آموزشی بموقع به واحد های محیطی ارسال شده است ؟</t>
  </si>
  <si>
    <t>آیا اطلاعات آماری برنامه طبق دستورالعمل تکمیل شده است؟</t>
  </si>
  <si>
    <t xml:space="preserve">  تاريخ تكميل :</t>
  </si>
  <si>
    <t>آيا جداول زمان بندي (جدول گانت) براي برنامه عملياتي موجود است ؟</t>
  </si>
  <si>
    <t xml:space="preserve"> آیا اعتبارات براساس شرح  هزينه ارسالی هزینه شده است ؟</t>
  </si>
  <si>
    <t>آیا براي نظارت ازعملكردواحد های محیطی ابزار پایش استاندارد شده وجود دارد ؟</t>
  </si>
  <si>
    <t>آیا گزارش عملکردبرنامه عملیاتی در فواصل زمانی معین تهیه میشود ؟</t>
  </si>
  <si>
    <t>آیا اطلاعات آماری برنامه بموقع به استان ارسال شده است؟</t>
  </si>
  <si>
    <t>آیاصورت جلسات كميته ها موجود است؟</t>
  </si>
  <si>
    <t>آیااجراي مصوبات كميته پيگيري شده است؟</t>
  </si>
  <si>
    <t>آیا پیرو برگزاری جلسات کمیته اجرایی مداخلات لازم طراحی شده است؟</t>
  </si>
  <si>
    <t>آیا لیست دستورالعمل ها تهیه ودرواحدموجود است؟</t>
  </si>
  <si>
    <t>آیا شاخصهای برنامه براساس شرایط منطقه تحلیل وفعالیت مداخله برای بهبود طراحی شده است؟</t>
  </si>
  <si>
    <t>آیا درتدوین برنامه عملیاتی به میزان دستیابی به اهداف سال قبل توجه شده است؟</t>
  </si>
  <si>
    <t>آیا تعیین اهداف برنامه عملیاتی متناسب با وضعیت موجود انجام شده است؟</t>
  </si>
  <si>
    <t>آیا مستندات ميزان هزينه صرف شده از بودجه سال قبل دراداره/ واحد موجود است؟</t>
  </si>
  <si>
    <t>آیا میزان کلی بودجه مورد نیاز برنامه تعیین گردیده است؟</t>
  </si>
  <si>
    <t>آیا جهت کارکنان ادارات ذیربط برنامه های آموزشی اجراشده است؟</t>
  </si>
  <si>
    <t>آیا میزان آگاهی وعملکرد صحیح کارکنان ادارات مورد ارزیابی قرار گرفته است ؟</t>
  </si>
  <si>
    <t>آیا گزارش عملکرد برنامه بموقع درسایت پورتال وزارتخانه بارگذاری شده است ؟</t>
  </si>
  <si>
    <t xml:space="preserve"> نام ونام خانوادگي تكميل كننده: </t>
  </si>
  <si>
    <t>عملکرد وآمار برنامه</t>
  </si>
  <si>
    <t xml:space="preserve">سایر فعالیتها </t>
  </si>
  <si>
    <t>آیا  مجموعه مستندات برگزاری دوره های آموزشی موجود است؟</t>
  </si>
  <si>
    <t>سمت :</t>
  </si>
  <si>
    <t>آیاهماهنگی و تصمیم گیری فرا بخشی با نمایندگان سازمان های مرتبط انجام شده است؟</t>
  </si>
  <si>
    <t>آیا كميته اجرایی مورد نظر دربرنامه مطابق باآيين نامه مربوطه تشكيل شده است؟</t>
  </si>
  <si>
    <t>آیا موادآموزشی موجود براساس جمعیت گروههای هدف توزیع شده  است ؟</t>
  </si>
  <si>
    <t>آیا پایش انبار دارویی توسط کارشناس برنامه انجام و گزارش بازدید موجود است ؟</t>
  </si>
  <si>
    <t>آیا لیست کمبودهای تجهیزاتی برنامه موجود است ؟</t>
  </si>
  <si>
    <t>آیا فرمها ، دفاتر و سایر امکانات مورد نیاز برنامه تهیه و تامین شده است ؟</t>
  </si>
  <si>
    <t>آيا پس از انجام نظارت پس خوراند تهيه و حداکثرطی مدت  15 روز به واحد ذيربط اعلام شده است ؟</t>
  </si>
  <si>
    <t>پایش های دوره ای واحد های محیطی</t>
  </si>
  <si>
    <t>دانشگاه :</t>
  </si>
  <si>
    <t>آیا  نیروهای جدید الاستخدام آموزشها ی مرتبط با برنامه را در بدو ورود دیده اند ؟</t>
  </si>
  <si>
    <t xml:space="preserve"> آیا پس ازبرگزاري دوره هاي آموزشي  محصول آموزشي (رسانه يا مجموعه آموزشي) براي استفاده در واحدهای مرتبط  درون بخش و برون بخش تهيه ومنتشرشده است ؟</t>
  </si>
  <si>
    <t xml:space="preserve"> آیا برنامه عملياتي دارای جداول استاندارد فعاليت هاي تفصيلي می باشد ؟</t>
  </si>
  <si>
    <t>آیا دلايل تأخیرو یا عدم اجرای فعاليت در زمان مقرردرجدول گانت مشخص شده است؟</t>
  </si>
  <si>
    <t>آیا مشارکت سازمانهای دیگردراجرای فعالیتها درراستای نیل به اهداف جلب شده است؟</t>
  </si>
  <si>
    <t>آیا نظارت برسازمان دهی نیروی انسانی در ستاد وسطوح محیطی وجوددارد ؟</t>
  </si>
  <si>
    <t>آیا نیازسنجی آموزشی گروه های هدف برنامه انجام  شده است؟</t>
  </si>
  <si>
    <t>آيا مسئول برنامه از ميزان اعتبارتخصيص يافته درسال قبل ودرسال جاري براي اجراي برنامه هاي دردست اقدام مطلع است؟</t>
  </si>
  <si>
    <t xml:space="preserve">آیا مسائل مورد نظربرنامه درصورت لزوم درکارگروه/ شورای سلامت مطرح شده است ؟ </t>
  </si>
  <si>
    <t>آيا هماهنگي  لازم براي توجيه دستور العمل ها دربخش هاي دولتي/ خصوصی  انجام شده است ؟</t>
  </si>
  <si>
    <t>آیا هماهنگی لازم باگروه گسترش درخصوص تهيه وتأمین تجهيزات برنامه انجام شده است ؟</t>
  </si>
  <si>
    <t xml:space="preserve">تجهیزات وامکانات </t>
  </si>
  <si>
    <t>آیا درآموزش جامعه به روشهای مختلف آموزشی توجه شده است؟</t>
  </si>
  <si>
    <t>آیا تعیین استراتژی متناسب با اهداف بطور صحیح انجام شده است؟</t>
  </si>
  <si>
    <t>آیا اعضا كميته مطابق با آيين نامه تعيين وجهت آنان ابلاغ صادرشده است؟</t>
  </si>
  <si>
    <t>آیاجلسات كميته براساس برنامه زمان بندي تشكيل شده است؟</t>
  </si>
  <si>
    <t>جلسات كميته با حضور رئیس مربوطه تشكيل شده است؟</t>
  </si>
  <si>
    <t>آیا موضوع جلسات کمیته  براساس دستورالعمل کمیته کشوری / استانی  بوده است ؟</t>
  </si>
  <si>
    <t>آيا براساس تحليل نتايج، پيگيری واقدامی جهت رفع مشکلات و موانع انجام شده است؟</t>
  </si>
  <si>
    <t>آیاشاخص هاي بهداشتی وعملكردي برنامه استخراج و تحلیل شده است؟</t>
  </si>
  <si>
    <t>آيا محتوي آموزشي براساس منابع معتبرعلمي / محتوي هاي ارسالي تدوين شده است ؟</t>
  </si>
  <si>
    <t>آیا مجموعه دستورالعمل هاو بخشنامه ها ی برنامه های مرتبط به واحدهای تابعه دربخش دولتی بموقع ارسال شده است؟</t>
  </si>
  <si>
    <t>آیا برنامه ی ارزشیابی اثربخشی دراز مدت برنامه هاي آموزشي صورت گرفته است ؟</t>
  </si>
  <si>
    <t>آیا مستندات اجرای مناسبتهای بهداشتی موجود است ؟</t>
  </si>
  <si>
    <t>آيابرنامه عملیاتی بموقع تدوین و درسایت پورتال وزارتخانه بارگذاری شده است؟</t>
  </si>
  <si>
    <t xml:space="preserve">آیا مداخلات تصویب شده برنامه درکارگروه / شورای سلامت مورد پیگیری قرار گرفته است؟ </t>
  </si>
  <si>
    <t>آيا گزارش فوق برحسب ضرورت برای سايرگروه ها / واحدهای مرتبط  با موضوع ارسال شده است ؟</t>
  </si>
  <si>
    <t>میانگین</t>
  </si>
  <si>
    <t>جمع امتیاز  فرایند برنامه ریزی</t>
  </si>
  <si>
    <t xml:space="preserve">درصد  </t>
  </si>
  <si>
    <t>جمع امتیاز  فرایند سازماندهی</t>
  </si>
  <si>
    <t>جمع امتیاز  فرایندپایش و ارزشیابی</t>
  </si>
  <si>
    <t>جمع امتیاز  فرایند گزارش دهی</t>
  </si>
  <si>
    <t>جمع امتیاز  فرایند سایر فعالیتها</t>
  </si>
  <si>
    <t>کل فرآیندها</t>
  </si>
  <si>
    <t>برنامه سلامت مادران</t>
  </si>
  <si>
    <t>برنامه سلامت کودکان</t>
  </si>
  <si>
    <t>برنامه سلامت باروری</t>
  </si>
  <si>
    <t>برنامه بهبود تغذیه</t>
  </si>
  <si>
    <t>برنامه سلامت میانسالان</t>
  </si>
  <si>
    <t>برنامه سلامت سالمندان</t>
  </si>
  <si>
    <t>میانگین میانگین ها</t>
  </si>
  <si>
    <t xml:space="preserve">برنامه ریزی </t>
  </si>
  <si>
    <t>پایش وارزشیابی</t>
  </si>
  <si>
    <t>سایر فعالیتها</t>
  </si>
  <si>
    <t>پایش اول</t>
  </si>
  <si>
    <t>پایش دوم</t>
  </si>
  <si>
    <t>آیا کارشناس و متولی برنامه با ابلاغ تعیین شده است؟</t>
  </si>
  <si>
    <t>آیا به منظور تامین نیروهای مورد نیاز درخواست و پیگیری لازم انجام شده است</t>
  </si>
  <si>
    <t>پیشگیری با واکسن</t>
  </si>
  <si>
    <t>زئونوز</t>
  </si>
  <si>
    <t>آب و غذا</t>
  </si>
  <si>
    <t>سل</t>
  </si>
  <si>
    <t>ایدز و مقاربتی</t>
  </si>
  <si>
    <t>ایمنسازی</t>
  </si>
  <si>
    <t>آنفلوانزا</t>
  </si>
  <si>
    <t>آیا میزان آگاهی وعملکرد صحیح جمعیت در معرض خطر هدف برنامه مورد سنجش قرار گرفته است ؟</t>
  </si>
  <si>
    <t>آیاجلسات هماهنگي درون بخشی براي برنامه هاي جاري و مداخله  برگزارشده است ؟(با رویت صورت جلسه )</t>
  </si>
  <si>
    <t>آیا جهت انجام بهینه فعالیتهای جاری،با سایر گروهها / واحدهای معاونت بهداشتی هماهنگی لازم بعمل آمده است؟</t>
  </si>
  <si>
    <t>آیا دستورالعمل های ارسالی از مدیریت بیماریها درواحد موجود است  ؟</t>
  </si>
  <si>
    <t xml:space="preserve"> آیا هماهنگی و پیگیری لازم  درخصوص توزيع اقلام وداروها ی بهداشتی انجام شده است ؟ </t>
  </si>
  <si>
    <t>آیا مسئول برنامه ازچگونگی توزیع اقلام دارویی و بهداشتی مرتبط اطلاع دارد؟</t>
  </si>
  <si>
    <t>آیا مستندات درخواستی و تحویلی اقلام و تجهزات مرتبط با برنامه موجود است؟</t>
  </si>
  <si>
    <t>آیا لیست بهنگام وضعیت نیروی انسانی درواحد بیماریها موجوداست؟</t>
  </si>
  <si>
    <t>آيا تحليل نتايج حاصل ازاطلاعات نظارت های سال گذشته موجود است ؟</t>
  </si>
  <si>
    <t>آيا گزارشی براساس تحليل نتایج جمع بندی نظارت های سال گذشته برای سطوح مرکزی ومحیطی ارسال شده است ؟</t>
  </si>
  <si>
    <t>آيا نظارت های دوره ای بر اساس جدول زمان بندی (گانت) واحدهای دولتی و خصوصی مرتبط انجام شده است ؟</t>
  </si>
  <si>
    <t>آيا برای نظارت های دوره ای جدول زمان بندی (گانت) واحدهای دولتی و خصوصی مرتبط موجود است ؟</t>
  </si>
  <si>
    <t>آیا گزارش آماری و اطلاعات مربوط به برنامه و بیماریان کشف شده بموقع درسایت پورتال وزارتخانه بارگذاری شده است ؟</t>
  </si>
  <si>
    <t>آیا فیلدهای  تکمیل شده در پورتال بموقع رفع نقص شده است؟</t>
  </si>
  <si>
    <t>آیاارزیابی دوره ای از عملکرد بیمارستانها در زمینه نظام مراقبت بیماریها انجام شده است!</t>
  </si>
  <si>
    <t xml:space="preserve"> آیا گزارش های هفتگی وماهیانه تهیه شده در زمان مقرر به ستاد استان ارسال شده است ؟</t>
  </si>
  <si>
    <t>جمع امتیاز کسب شده از کل فرآیندها در برنامه های پیشگیری و مبارزه با بیماریها</t>
  </si>
  <si>
    <t>درصد امتیاز کسب شده از کل برنامه های پیشگیری و مبارزه با بیماریها</t>
  </si>
  <si>
    <t>چک لیست پایش برنامه های پیشگیری و مبارزه با بیماریها درسطح ستاد معاونت بهداشتی دانشگاه ................</t>
  </si>
  <si>
    <t>آیا برای  فوکال پوینت برنامه در دانشگاه ابلاغ صادر شده است ؟</t>
  </si>
  <si>
    <t>آيا برنامه هاي آموزشي مورد تاكيد ستاد مرکز مدیریت جهت کارکنان برگزارشده است ؟</t>
  </si>
  <si>
    <t>آیا گزارش برگزاری دوره آموزشی مورد نظربه روسای معاونت بهداشتی و سطوح مافوق در مرکز مدیریت بیماریهای واگیر ارسال شده است ؟</t>
  </si>
  <si>
    <t>آیا هماهنگی مورد نياز با امور درمان دانشگاه انجام  شده است؟</t>
  </si>
  <si>
    <t>آیا جهت برآورداواکسن و قلام وداروها ی بهداشتی مورد نیاز سالانه به موجودی آخر سال توجه شده است ؟</t>
  </si>
  <si>
    <t>آیا نقشه پراکندگی بیماریهای سال جاری در ستاد معاونت بهداشتی دانشگاه و دفتر مدیر تهیه و به روز می باشد.</t>
  </si>
  <si>
    <t>آیا لیست کانون های پرخطر و جمعیتهای سیار در ستاد معاونت بهداشتی دانشگاها تهیه شده است.؟</t>
  </si>
  <si>
    <t>آیا کانون های پرخطر و جمعیتهای سیار در ستاد معاونت بهداشتی دانشگاها بر روی نقشه ترسیم شده است ؟</t>
  </si>
  <si>
    <t>آیا تیم واکنش سریع بررسی طغیان در ستاد معاونت بهداشتی دانشگاها تشکیل و ابلاغ شده اند؟</t>
  </si>
  <si>
    <t>آیا مشكلات ستاد معاونت بهداشتی دانشگاهاهای تحت پوشش شناسایی واولويت بندي شده است ؟</t>
  </si>
  <si>
    <t>آیا نتایج گزارشات بازدید دراسرع وقت  به شهرستان مربوطه گزارش شده است؟</t>
  </si>
  <si>
    <t>آیا توسط فوکال پوینت برنامه های مراقبتی بیماریها اقدامات ومداخلات لازم بعمل آمده است  ؟</t>
  </si>
  <si>
    <t xml:space="preserve">آیا توسط تیم واکنش سریع ستاد معاونت بهداشتی دانشگاه در مواقع ضروری اقدام مداخله ای مناسب وبه مواقع صورت گرفته است </t>
  </si>
  <si>
    <t>آیا سیمای اپیدمیولوژیک  و ترند سه سالهبیماریها در ستاد معاونت بهداشتی دانشگاها تهیه شده است</t>
  </si>
  <si>
    <t>آیا برنامه عملیاتی سالجاری تدوین شده است؟</t>
  </si>
  <si>
    <t>آیا مستندات (3 سال اخیر)بیماریهای شناسایی شده (فرم بررسی ،لیست خطی و سوابق انجام اقدامات مورد نیاز در هنگام طغیانها)در مرکز وجود دارد؟</t>
  </si>
  <si>
    <t>آیا زنجیره سرد دانشگاه  مجهز به آلارم هشداردهنده و متصل به برق اضطراری است؟</t>
  </si>
  <si>
    <t>آیا برای شناسایی و گزارش کودکان واجد شرایط دریافت خدمات ویژه با اداراد ذیربط هماهنگی شده است ؟</t>
  </si>
  <si>
    <t>آیا برای پیگیری و مراقبت کودکان واجد شرایط دریافت خدمات ویژه با اداراد ذیربط هماهنگی شده است ؟</t>
  </si>
  <si>
    <t>ایا آزمایشگاههای رفرانس استانی مرتبط با برنامه های پیشگیری و مراقبت تجهیز و فعال است؟</t>
  </si>
  <si>
    <t>ایا بر ارسال و دریافت پسخوراند نمونه های تهیه شده بیماریهای هدف حذف و ریشه کنی از آزمایشگاههای مربوطه کشوری نظارت کافی بعمل می آید؟</t>
  </si>
</sst>
</file>

<file path=xl/styles.xml><?xml version="1.0" encoding="utf-8"?>
<styleSheet xmlns="http://schemas.openxmlformats.org/spreadsheetml/2006/main">
  <numFmts count="2">
    <numFmt numFmtId="44" formatCode="_-&quot;ريال&quot;\ * #,##0.00_-;_-&quot;ريال&quot;\ * #,##0.00\-;_-&quot;ريال&quot;\ * &quot;-&quot;??_-;_-@_-"/>
    <numFmt numFmtId="164" formatCode="0.0"/>
  </numFmts>
  <fonts count="10">
    <font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9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1" fillId="0" borderId="8" xfId="0" applyFont="1" applyBorder="1" applyAlignment="1">
      <alignment horizontal="right" vertical="center" wrapText="1" readingOrder="2"/>
    </xf>
    <xf numFmtId="0" fontId="1" fillId="2" borderId="5" xfId="0" applyFont="1" applyFill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1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readingOrder="2"/>
    </xf>
    <xf numFmtId="0" fontId="1" fillId="0" borderId="5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26" xfId="0" applyFont="1" applyBorder="1" applyAlignment="1">
      <alignment vertical="center" wrapText="1" readingOrder="2"/>
    </xf>
    <xf numFmtId="0" fontId="2" fillId="0" borderId="19" xfId="0" applyFont="1" applyBorder="1" applyAlignment="1">
      <alignment vertical="center" wrapText="1" readingOrder="2"/>
    </xf>
    <xf numFmtId="0" fontId="6" fillId="2" borderId="5" xfId="0" applyFont="1" applyFill="1" applyBorder="1" applyAlignment="1">
      <alignment horizontal="right" vertical="center" wrapText="1" readingOrder="2"/>
    </xf>
    <xf numFmtId="0" fontId="1" fillId="0" borderId="24" xfId="0" applyFont="1" applyBorder="1" applyAlignment="1">
      <alignment horizontal="right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vertical="center" wrapText="1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3" xfId="0" applyFont="1" applyFill="1" applyBorder="1" applyAlignment="1">
      <alignment horizontal="center"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6" fillId="2" borderId="12" xfId="0" applyFont="1" applyFill="1" applyBorder="1" applyAlignment="1">
      <alignment horizontal="center" wrapText="1" readingOrder="2"/>
    </xf>
    <xf numFmtId="0" fontId="6" fillId="2" borderId="13" xfId="0" applyFont="1" applyFill="1" applyBorder="1" applyAlignment="1">
      <alignment horizontal="center" wrapText="1" readingOrder="2"/>
    </xf>
    <xf numFmtId="0" fontId="1" fillId="2" borderId="14" xfId="0" applyFont="1" applyFill="1" applyBorder="1" applyAlignment="1">
      <alignment horizontal="center" vertical="center" wrapText="1" readingOrder="2"/>
    </xf>
    <xf numFmtId="0" fontId="1" fillId="2" borderId="15" xfId="0" applyFont="1" applyFill="1" applyBorder="1" applyAlignment="1">
      <alignment horizontal="center"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2" fillId="0" borderId="17" xfId="0" applyFont="1" applyBorder="1" applyAlignment="1">
      <alignment vertical="center" wrapText="1" readingOrder="2"/>
    </xf>
    <xf numFmtId="0" fontId="2" fillId="0" borderId="27" xfId="0" applyFont="1" applyBorder="1" applyAlignment="1">
      <alignment vertical="center" wrapText="1" readingOrder="2"/>
    </xf>
    <xf numFmtId="0" fontId="6" fillId="2" borderId="26" xfId="0" applyFont="1" applyFill="1" applyBorder="1" applyAlignment="1">
      <alignment horizontal="center" wrapText="1" readingOrder="2"/>
    </xf>
    <xf numFmtId="0" fontId="6" fillId="2" borderId="27" xfId="0" applyFont="1" applyFill="1" applyBorder="1" applyAlignment="1">
      <alignment horizontal="center" wrapText="1" readingOrder="2"/>
    </xf>
    <xf numFmtId="0" fontId="6" fillId="2" borderId="16" xfId="0" applyFont="1" applyFill="1" applyBorder="1" applyAlignment="1">
      <alignment horizontal="center" wrapText="1" readingOrder="2"/>
    </xf>
    <xf numFmtId="0" fontId="6" fillId="2" borderId="17" xfId="0" applyFont="1" applyFill="1" applyBorder="1" applyAlignment="1">
      <alignment horizontal="center" wrapText="1" readingOrder="2"/>
    </xf>
    <xf numFmtId="0" fontId="2" fillId="0" borderId="24" xfId="0" applyFont="1" applyBorder="1" applyAlignment="1">
      <alignment vertical="center" wrapText="1" readingOrder="2"/>
    </xf>
    <xf numFmtId="0" fontId="4" fillId="0" borderId="1" xfId="0" applyFont="1" applyBorder="1" applyAlignment="1">
      <alignment horizontal="right" vertical="center" wrapText="1" readingOrder="2"/>
    </xf>
    <xf numFmtId="0" fontId="5" fillId="0" borderId="18" xfId="0" applyFont="1" applyBorder="1" applyAlignment="1">
      <alignment horizontal="right" vertical="center" wrapText="1" readingOrder="2"/>
    </xf>
    <xf numFmtId="0" fontId="2" fillId="0" borderId="20" xfId="0" applyFont="1" applyBorder="1" applyAlignment="1">
      <alignment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right" vertical="center"/>
    </xf>
    <xf numFmtId="0" fontId="4" fillId="3" borderId="30" xfId="1" applyNumberFormat="1" applyFont="1" applyFill="1" applyBorder="1" applyAlignment="1">
      <alignment horizontal="center" vertical="center" wrapText="1" readingOrder="2"/>
    </xf>
    <xf numFmtId="0" fontId="4" fillId="3" borderId="31" xfId="1" applyNumberFormat="1" applyFont="1" applyFill="1" applyBorder="1" applyAlignment="1">
      <alignment horizontal="center" vertical="center" wrapText="1" readingOrder="2"/>
    </xf>
    <xf numFmtId="0" fontId="2" fillId="2" borderId="0" xfId="0" applyFont="1" applyFill="1" applyBorder="1" applyAlignment="1">
      <alignment horizontal="center" vertical="center" textRotation="90" wrapText="1" readingOrder="2"/>
    </xf>
    <xf numFmtId="0" fontId="6" fillId="4" borderId="1" xfId="0" applyFont="1" applyFill="1" applyBorder="1" applyAlignment="1">
      <alignment horizontal="center" vertical="center" textRotation="90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right" vertical="center" wrapText="1" readingOrder="2"/>
    </xf>
    <xf numFmtId="0" fontId="2" fillId="5" borderId="1" xfId="0" applyFont="1" applyFill="1" applyBorder="1" applyAlignment="1">
      <alignment horizontal="center" vertical="center" wrapText="1" readingOrder="2"/>
    </xf>
    <xf numFmtId="0" fontId="4" fillId="6" borderId="1" xfId="1" applyNumberFormat="1" applyFont="1" applyFill="1" applyBorder="1" applyAlignment="1">
      <alignment horizontal="center" vertical="center" wrapText="1" readingOrder="2"/>
    </xf>
    <xf numFmtId="164" fontId="2" fillId="5" borderId="1" xfId="0" applyNumberFormat="1" applyFont="1" applyFill="1" applyBorder="1" applyAlignment="1">
      <alignment horizontal="center" vertical="center" wrapText="1" readingOrder="2"/>
    </xf>
    <xf numFmtId="164" fontId="4" fillId="6" borderId="1" xfId="1" applyNumberFormat="1" applyFont="1" applyFill="1" applyBorder="1" applyAlignment="1">
      <alignment horizontal="center" vertical="center" wrapText="1" readingOrder="2"/>
    </xf>
    <xf numFmtId="0" fontId="6" fillId="4" borderId="5" xfId="0" applyFont="1" applyFill="1" applyBorder="1" applyAlignment="1">
      <alignment horizontal="center" vertical="center" textRotation="90" wrapText="1" readingOrder="2"/>
    </xf>
    <xf numFmtId="0" fontId="3" fillId="6" borderId="1" xfId="1" applyNumberFormat="1" applyFont="1" applyFill="1" applyBorder="1" applyAlignment="1">
      <alignment horizontal="center" vertical="center" wrapText="1" readingOrder="2"/>
    </xf>
    <xf numFmtId="0" fontId="1" fillId="0" borderId="34" xfId="0" applyFont="1" applyBorder="1" applyAlignment="1">
      <alignment horizontal="right" vertical="center" wrapText="1" readingOrder="2"/>
    </xf>
    <xf numFmtId="0" fontId="4" fillId="0" borderId="5" xfId="0" applyFont="1" applyBorder="1" applyAlignment="1">
      <alignment horizontal="right" vertical="center" wrapText="1" readingOrder="2"/>
    </xf>
    <xf numFmtId="0" fontId="1" fillId="0" borderId="25" xfId="0" applyFont="1" applyBorder="1" applyAlignment="1">
      <alignment horizontal="right" vertical="center" wrapText="1" readingOrder="2"/>
    </xf>
    <xf numFmtId="0" fontId="1" fillId="5" borderId="5" xfId="0" applyFont="1" applyFill="1" applyBorder="1" applyAlignment="1">
      <alignment horizontal="right" vertical="center" wrapText="1" readingOrder="2"/>
    </xf>
    <xf numFmtId="0" fontId="1" fillId="0" borderId="28" xfId="0" applyFont="1" applyBorder="1" applyAlignment="1">
      <alignment horizontal="right" vertical="center" wrapText="1" readingOrder="2"/>
    </xf>
    <xf numFmtId="0" fontId="1" fillId="2" borderId="32" xfId="0" applyFont="1" applyFill="1" applyBorder="1" applyAlignment="1">
      <alignment horizontal="center" vertical="center" wrapText="1" readingOrder="2"/>
    </xf>
    <xf numFmtId="0" fontId="6" fillId="4" borderId="32" xfId="0" applyFont="1" applyFill="1" applyBorder="1" applyAlignment="1">
      <alignment horizontal="center" vertical="center" textRotation="90" wrapText="1" readingOrder="2"/>
    </xf>
    <xf numFmtId="0" fontId="1" fillId="4" borderId="32" xfId="0" applyFont="1" applyFill="1" applyBorder="1" applyAlignment="1">
      <alignment horizontal="center" vertical="center" wrapText="1" readingOrder="2"/>
    </xf>
    <xf numFmtId="0" fontId="1" fillId="2" borderId="34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4" borderId="5" xfId="0" applyFont="1" applyFill="1" applyBorder="1" applyAlignment="1">
      <alignment horizontal="center" vertical="center" wrapText="1" readingOrder="2"/>
    </xf>
    <xf numFmtId="0" fontId="2" fillId="7" borderId="31" xfId="1" applyNumberFormat="1" applyFont="1" applyFill="1" applyBorder="1" applyAlignment="1">
      <alignment horizontal="center" vertical="center" wrapText="1" readingOrder="2"/>
    </xf>
    <xf numFmtId="0" fontId="4" fillId="6" borderId="31" xfId="1" applyNumberFormat="1" applyFont="1" applyFill="1" applyBorder="1" applyAlignment="1">
      <alignment horizontal="center" vertical="center" wrapText="1" readingOrder="1"/>
    </xf>
    <xf numFmtId="0" fontId="4" fillId="6" borderId="36" xfId="1" applyNumberFormat="1" applyFont="1" applyFill="1" applyBorder="1" applyAlignment="1">
      <alignment horizontal="center" vertical="center" wrapText="1" readingOrder="1"/>
    </xf>
    <xf numFmtId="0" fontId="2" fillId="7" borderId="38" xfId="1" applyNumberFormat="1" applyFont="1" applyFill="1" applyBorder="1" applyAlignment="1">
      <alignment horizontal="center" vertical="center" wrapText="1" readingOrder="2"/>
    </xf>
    <xf numFmtId="0" fontId="4" fillId="6" borderId="38" xfId="1" applyNumberFormat="1" applyFont="1" applyFill="1" applyBorder="1" applyAlignment="1">
      <alignment horizontal="center" vertical="center" wrapText="1" readingOrder="1"/>
    </xf>
    <xf numFmtId="0" fontId="2" fillId="7" borderId="39" xfId="1" applyNumberFormat="1" applyFont="1" applyFill="1" applyBorder="1" applyAlignment="1">
      <alignment horizontal="center" vertical="center" wrapText="1" readingOrder="2"/>
    </xf>
    <xf numFmtId="0" fontId="2" fillId="7" borderId="40" xfId="1" applyNumberFormat="1" applyFont="1" applyFill="1" applyBorder="1" applyAlignment="1">
      <alignment horizontal="center" vertical="center" wrapText="1" readingOrder="2"/>
    </xf>
    <xf numFmtId="0" fontId="2" fillId="7" borderId="41" xfId="1" applyNumberFormat="1" applyFont="1" applyFill="1" applyBorder="1" applyAlignment="1">
      <alignment horizontal="center" vertical="center" wrapText="1" readingOrder="2"/>
    </xf>
    <xf numFmtId="0" fontId="2" fillId="7" borderId="42" xfId="1" applyNumberFormat="1" applyFont="1" applyFill="1" applyBorder="1" applyAlignment="1">
      <alignment horizontal="center" vertical="center" wrapText="1" readingOrder="2"/>
    </xf>
    <xf numFmtId="0" fontId="2" fillId="7" borderId="43" xfId="1" applyNumberFormat="1" applyFont="1" applyFill="1" applyBorder="1" applyAlignment="1">
      <alignment horizontal="center" vertical="center" wrapText="1" readingOrder="2"/>
    </xf>
    <xf numFmtId="0" fontId="2" fillId="7" borderId="44" xfId="1" applyNumberFormat="1" applyFont="1" applyFill="1" applyBorder="1" applyAlignment="1">
      <alignment horizontal="center" vertical="center" wrapText="1" readingOrder="2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/>
    </xf>
    <xf numFmtId="0" fontId="7" fillId="5" borderId="32" xfId="0" applyNumberFormat="1" applyFont="1" applyFill="1" applyBorder="1" applyAlignment="1">
      <alignment horizontal="center" vertical="center" wrapText="1"/>
    </xf>
    <xf numFmtId="0" fontId="7" fillId="9" borderId="32" xfId="0" applyNumberFormat="1" applyFont="1" applyFill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5" borderId="32" xfId="0" applyNumberFormat="1" applyFont="1" applyFill="1" applyBorder="1" applyAlignment="1">
      <alignment horizontal="center" vertical="center"/>
    </xf>
    <xf numFmtId="164" fontId="7" fillId="8" borderId="3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right" vertical="center" wrapText="1" readingOrder="2"/>
    </xf>
    <xf numFmtId="0" fontId="9" fillId="4" borderId="53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wrapText="1" readingOrder="2"/>
    </xf>
    <xf numFmtId="0" fontId="2" fillId="0" borderId="4" xfId="0" applyFont="1" applyBorder="1" applyAlignment="1">
      <alignment vertical="center" wrapText="1" readingOrder="2"/>
    </xf>
    <xf numFmtId="0" fontId="6" fillId="2" borderId="3" xfId="0" applyFont="1" applyFill="1" applyBorder="1" applyAlignment="1">
      <alignment horizontal="center" wrapText="1" readingOrder="2"/>
    </xf>
    <xf numFmtId="0" fontId="2" fillId="0" borderId="55" xfId="0" applyFont="1" applyBorder="1" applyAlignment="1">
      <alignment vertical="center" wrapText="1" readingOrder="2"/>
    </xf>
    <xf numFmtId="0" fontId="2" fillId="0" borderId="3" xfId="0" applyFont="1" applyBorder="1" applyAlignment="1">
      <alignment vertical="center" wrapText="1" readingOrder="2"/>
    </xf>
    <xf numFmtId="0" fontId="6" fillId="2" borderId="55" xfId="0" applyFont="1" applyFill="1" applyBorder="1" applyAlignment="1">
      <alignment horizontal="center" wrapText="1" readingOrder="2"/>
    </xf>
    <xf numFmtId="0" fontId="2" fillId="0" borderId="56" xfId="0" applyFont="1" applyBorder="1" applyAlignment="1">
      <alignment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4" fillId="4" borderId="53" xfId="0" applyFont="1" applyFill="1" applyBorder="1" applyAlignment="1">
      <alignment horizontal="center" wrapText="1" readingOrder="2"/>
    </xf>
    <xf numFmtId="0" fontId="4" fillId="2" borderId="0" xfId="0" applyFont="1" applyFill="1" applyBorder="1" applyAlignment="1">
      <alignment horizontal="center" wrapText="1" readingOrder="2"/>
    </xf>
    <xf numFmtId="0" fontId="1" fillId="2" borderId="58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4" borderId="52" xfId="0" applyFont="1" applyFill="1" applyBorder="1" applyAlignment="1">
      <alignment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4" borderId="52" xfId="0" applyFont="1" applyFill="1" applyBorder="1" applyAlignment="1">
      <alignment horizontal="center" vertical="center" wrapText="1" readingOrder="2"/>
    </xf>
    <xf numFmtId="0" fontId="9" fillId="4" borderId="5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 wrapText="1" readingOrder="2"/>
    </xf>
    <xf numFmtId="0" fontId="2" fillId="2" borderId="7" xfId="0" applyFont="1" applyFill="1" applyBorder="1" applyAlignment="1">
      <alignment horizontal="center" vertical="center" textRotation="90" wrapText="1" readingOrder="2"/>
    </xf>
    <xf numFmtId="0" fontId="2" fillId="2" borderId="8" xfId="0" applyFont="1" applyFill="1" applyBorder="1" applyAlignment="1">
      <alignment horizontal="center" vertical="center" textRotation="90" wrapText="1" readingOrder="2"/>
    </xf>
    <xf numFmtId="0" fontId="9" fillId="4" borderId="53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readingOrder="2"/>
    </xf>
    <xf numFmtId="0" fontId="7" fillId="0" borderId="0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90" wrapText="1" readingOrder="2"/>
    </xf>
    <xf numFmtId="0" fontId="2" fillId="2" borderId="9" xfId="0" applyFont="1" applyFill="1" applyBorder="1" applyAlignment="1">
      <alignment horizontal="center" vertical="center" textRotation="90" wrapText="1" readingOrder="2"/>
    </xf>
    <xf numFmtId="0" fontId="2" fillId="2" borderId="50" xfId="0" applyFont="1" applyFill="1" applyBorder="1" applyAlignment="1">
      <alignment horizontal="center" vertical="center" textRotation="90" wrapText="1" readingOrder="2"/>
    </xf>
    <xf numFmtId="0" fontId="2" fillId="2" borderId="11" xfId="0" applyFont="1" applyFill="1" applyBorder="1" applyAlignment="1">
      <alignment horizontal="center" vertical="center" textRotation="90" wrapText="1" readingOrder="2"/>
    </xf>
    <xf numFmtId="0" fontId="2" fillId="2" borderId="51" xfId="0" applyFont="1" applyFill="1" applyBorder="1" applyAlignment="1">
      <alignment horizontal="center" vertical="center" textRotation="90" wrapText="1" readingOrder="2"/>
    </xf>
    <xf numFmtId="0" fontId="2" fillId="2" borderId="34" xfId="0" applyFont="1" applyFill="1" applyBorder="1" applyAlignment="1">
      <alignment horizontal="center" vertical="center" textRotation="90" wrapText="1" readingOrder="2"/>
    </xf>
    <xf numFmtId="0" fontId="5" fillId="0" borderId="3" xfId="0" applyFont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 textRotation="90" wrapText="1" readingOrder="2"/>
    </xf>
    <xf numFmtId="0" fontId="2" fillId="2" borderId="22" xfId="0" applyFont="1" applyFill="1" applyBorder="1" applyAlignment="1">
      <alignment horizontal="center" vertical="center" textRotation="90" wrapText="1" readingOrder="2"/>
    </xf>
    <xf numFmtId="0" fontId="2" fillId="2" borderId="23" xfId="0" applyFont="1" applyFill="1" applyBorder="1" applyAlignment="1">
      <alignment horizontal="center" vertical="center" textRotation="90" wrapText="1" readingOrder="2"/>
    </xf>
    <xf numFmtId="0" fontId="3" fillId="2" borderId="32" xfId="0" applyFont="1" applyFill="1" applyBorder="1" applyAlignment="1">
      <alignment horizontal="center" vertical="center" textRotation="90" wrapText="1" readingOrder="2"/>
    </xf>
    <xf numFmtId="0" fontId="2" fillId="2" borderId="29" xfId="0" applyFont="1" applyFill="1" applyBorder="1" applyAlignment="1">
      <alignment horizontal="center" vertical="center" textRotation="90" wrapText="1" readingOrder="2"/>
    </xf>
    <xf numFmtId="0" fontId="1" fillId="2" borderId="33" xfId="0" applyFont="1" applyFill="1" applyBorder="1" applyAlignment="1">
      <alignment horizontal="center" vertical="center" textRotation="90" wrapText="1" readingOrder="2"/>
    </xf>
    <xf numFmtId="0" fontId="1" fillId="2" borderId="11" xfId="0" applyFont="1" applyFill="1" applyBorder="1" applyAlignment="1">
      <alignment horizontal="center" vertical="center" textRotation="90" wrapText="1" readingOrder="2"/>
    </xf>
    <xf numFmtId="0" fontId="1" fillId="2" borderId="29" xfId="0" applyFont="1" applyFill="1" applyBorder="1" applyAlignment="1">
      <alignment horizontal="center" vertical="center" textRotation="90" wrapText="1" readingOrder="2"/>
    </xf>
    <xf numFmtId="0" fontId="9" fillId="2" borderId="0" xfId="0" applyFont="1" applyFill="1" applyBorder="1" applyAlignment="1">
      <alignment horizontal="center" vertical="center"/>
    </xf>
    <xf numFmtId="0" fontId="1" fillId="0" borderId="35" xfId="1" applyNumberFormat="1" applyFont="1" applyBorder="1" applyAlignment="1">
      <alignment horizontal="center" vertical="center" textRotation="90" wrapText="1" readingOrder="1"/>
    </xf>
    <xf numFmtId="0" fontId="1" fillId="0" borderId="37" xfId="1" applyNumberFormat="1" applyFont="1" applyBorder="1" applyAlignment="1">
      <alignment horizontal="center" vertical="center" textRotation="90" wrapText="1" readingOrder="1"/>
    </xf>
    <xf numFmtId="0" fontId="9" fillId="4" borderId="5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90" wrapText="1" readingOrder="2"/>
    </xf>
    <xf numFmtId="0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8" borderId="32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vertical="center" wrapText="1" readingOrder="2"/>
    </xf>
    <xf numFmtId="0" fontId="2" fillId="0" borderId="6" xfId="0" applyFont="1" applyBorder="1" applyAlignment="1">
      <alignment vertical="center" wrapText="1" readingOrder="2"/>
    </xf>
    <xf numFmtId="0" fontId="4" fillId="0" borderId="59" xfId="1" applyNumberFormat="1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plotArea>
      <c:layout>
        <c:manualLayout>
          <c:layoutTarget val="inner"/>
          <c:xMode val="edge"/>
          <c:yMode val="edge"/>
          <c:x val="0.11474980244433454"/>
          <c:y val="5.0163612725979349E-2"/>
          <c:w val="0.86762905544110847"/>
          <c:h val="0.65462874383692693"/>
        </c:manualLayout>
      </c:layout>
      <c:lineChart>
        <c:grouping val="standard"/>
        <c:ser>
          <c:idx val="0"/>
          <c:order val="0"/>
          <c:tx>
            <c:strRef>
              <c:f>'[1]مقایسه نتایج نهایی'!$A$3</c:f>
              <c:strCache>
                <c:ptCount val="1"/>
                <c:pt idx="0">
                  <c:v>پایش اول</c:v>
                </c:pt>
              </c:strCache>
            </c:strRef>
          </c:tx>
          <c:cat>
            <c:multiLvlStrRef>
              <c:f>'[1]مقایسه نتایج نهایی'!$B$1:$AL$2</c:f>
              <c:multiLvlStrCache>
                <c:ptCount val="37"/>
                <c:lvl>
                  <c:pt idx="0">
                    <c:v>برنامه ریزی </c:v>
                  </c:pt>
                  <c:pt idx="1">
                    <c:v>سازماندهی</c:v>
                  </c:pt>
                  <c:pt idx="2">
                    <c:v>پایش وارزشیابی</c:v>
                  </c:pt>
                  <c:pt idx="3">
                    <c:v>گزارش دهی</c:v>
                  </c:pt>
                  <c:pt idx="4">
                    <c:v>سایر فعالیتها</c:v>
                  </c:pt>
                  <c:pt idx="5">
                    <c:v>میانگین</c:v>
                  </c:pt>
                  <c:pt idx="6">
                    <c:v>برنامه ریزی </c:v>
                  </c:pt>
                  <c:pt idx="7">
                    <c:v>سازماندهی</c:v>
                  </c:pt>
                  <c:pt idx="8">
                    <c:v>پایش وارزشیابی</c:v>
                  </c:pt>
                  <c:pt idx="9">
                    <c:v>گزارش دهی</c:v>
                  </c:pt>
                  <c:pt idx="10">
                    <c:v>سایر فعالیتها</c:v>
                  </c:pt>
                  <c:pt idx="11">
                    <c:v>میانگین</c:v>
                  </c:pt>
                  <c:pt idx="12">
                    <c:v>برنامه ریزی </c:v>
                  </c:pt>
                  <c:pt idx="13">
                    <c:v>سازماندهی</c:v>
                  </c:pt>
                  <c:pt idx="14">
                    <c:v>پایش وارزشیابی</c:v>
                  </c:pt>
                  <c:pt idx="15">
                    <c:v>گزارش دهی</c:v>
                  </c:pt>
                  <c:pt idx="16">
                    <c:v>سایر فعالیتها</c:v>
                  </c:pt>
                  <c:pt idx="17">
                    <c:v>میانگین</c:v>
                  </c:pt>
                  <c:pt idx="18">
                    <c:v>برنامه ریزی </c:v>
                  </c:pt>
                  <c:pt idx="19">
                    <c:v>سازماندهی</c:v>
                  </c:pt>
                  <c:pt idx="20">
                    <c:v>پایش وارزشیابی</c:v>
                  </c:pt>
                  <c:pt idx="21">
                    <c:v>گزارش دهی</c:v>
                  </c:pt>
                  <c:pt idx="22">
                    <c:v>سایر فعالیتها</c:v>
                  </c:pt>
                  <c:pt idx="23">
                    <c:v>میانگین</c:v>
                  </c:pt>
                  <c:pt idx="24">
                    <c:v>برنامه ریزی </c:v>
                  </c:pt>
                  <c:pt idx="25">
                    <c:v>سازماندهی</c:v>
                  </c:pt>
                  <c:pt idx="26">
                    <c:v>پایش وارزشیابی</c:v>
                  </c:pt>
                  <c:pt idx="27">
                    <c:v>گزارش دهی</c:v>
                  </c:pt>
                  <c:pt idx="28">
                    <c:v>سایر فعالیتها</c:v>
                  </c:pt>
                  <c:pt idx="29">
                    <c:v>میانگین</c:v>
                  </c:pt>
                  <c:pt idx="30">
                    <c:v>برنامه ریزی </c:v>
                  </c:pt>
                  <c:pt idx="31">
                    <c:v>سازماندهی</c:v>
                  </c:pt>
                  <c:pt idx="32">
                    <c:v>پایش وارزشیابی</c:v>
                  </c:pt>
                  <c:pt idx="33">
                    <c:v>گزارش دهی</c:v>
                  </c:pt>
                  <c:pt idx="34">
                    <c:v>سایر فعالیتها</c:v>
                  </c:pt>
                  <c:pt idx="35">
                    <c:v>میانگین</c:v>
                  </c:pt>
                </c:lvl>
                <c:lvl>
                  <c:pt idx="0">
                    <c:v>برنامه سلامت مادران</c:v>
                  </c:pt>
                  <c:pt idx="6">
                    <c:v>برنامه سلامت کودکان</c:v>
                  </c:pt>
                  <c:pt idx="12">
                    <c:v>برنامه سلامت باروری</c:v>
                  </c:pt>
                  <c:pt idx="18">
                    <c:v>برنامه بهبود تغذیه</c:v>
                  </c:pt>
                  <c:pt idx="24">
                    <c:v>برنامه سلامت میانسالان</c:v>
                  </c:pt>
                  <c:pt idx="30">
                    <c:v>برنامه سلامت سالمندان</c:v>
                  </c:pt>
                  <c:pt idx="36">
                    <c:v>میانگین میانگین ها</c:v>
                  </c:pt>
                </c:lvl>
              </c:multiLvlStrCache>
            </c:multiLvlStrRef>
          </c:cat>
          <c:val>
            <c:numRef>
              <c:f>'[1]مقایسه نتایج نهایی'!$B$3:$AL$3</c:f>
              <c:numCache>
                <c:formatCode>General</c:formatCode>
                <c:ptCount val="37"/>
                <c:pt idx="0">
                  <c:v>89</c:v>
                </c:pt>
                <c:pt idx="1">
                  <c:v>79</c:v>
                </c:pt>
                <c:pt idx="2">
                  <c:v>79</c:v>
                </c:pt>
                <c:pt idx="3">
                  <c:v>75</c:v>
                </c:pt>
                <c:pt idx="4">
                  <c:v>80</c:v>
                </c:pt>
                <c:pt idx="5">
                  <c:v>80.400000000000006</c:v>
                </c:pt>
                <c:pt idx="6">
                  <c:v>95</c:v>
                </c:pt>
                <c:pt idx="7">
                  <c:v>78</c:v>
                </c:pt>
                <c:pt idx="8">
                  <c:v>75</c:v>
                </c:pt>
                <c:pt idx="9">
                  <c:v>68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90</c:v>
                </c:pt>
                <c:pt idx="14">
                  <c:v>87</c:v>
                </c:pt>
                <c:pt idx="15">
                  <c:v>75</c:v>
                </c:pt>
                <c:pt idx="16">
                  <c:v>90</c:v>
                </c:pt>
                <c:pt idx="17">
                  <c:v>84.2</c:v>
                </c:pt>
                <c:pt idx="18">
                  <c:v>79</c:v>
                </c:pt>
                <c:pt idx="19">
                  <c:v>75</c:v>
                </c:pt>
                <c:pt idx="20">
                  <c:v>90</c:v>
                </c:pt>
                <c:pt idx="21">
                  <c:v>67</c:v>
                </c:pt>
                <c:pt idx="22">
                  <c:v>80</c:v>
                </c:pt>
                <c:pt idx="23">
                  <c:v>78.2</c:v>
                </c:pt>
                <c:pt idx="24">
                  <c:v>75</c:v>
                </c:pt>
                <c:pt idx="25">
                  <c:v>80</c:v>
                </c:pt>
                <c:pt idx="26">
                  <c:v>80</c:v>
                </c:pt>
                <c:pt idx="27">
                  <c:v>78</c:v>
                </c:pt>
                <c:pt idx="28">
                  <c:v>70</c:v>
                </c:pt>
                <c:pt idx="29">
                  <c:v>76.599999999999994</c:v>
                </c:pt>
                <c:pt idx="30">
                  <c:v>85</c:v>
                </c:pt>
                <c:pt idx="31">
                  <c:v>54</c:v>
                </c:pt>
                <c:pt idx="32">
                  <c:v>54</c:v>
                </c:pt>
                <c:pt idx="33">
                  <c:v>57</c:v>
                </c:pt>
                <c:pt idx="34">
                  <c:v>50</c:v>
                </c:pt>
                <c:pt idx="35">
                  <c:v>60</c:v>
                </c:pt>
                <c:pt idx="36">
                  <c:v>76.399999999999991</c:v>
                </c:pt>
              </c:numCache>
            </c:numRef>
          </c:val>
        </c:ser>
        <c:ser>
          <c:idx val="1"/>
          <c:order val="1"/>
          <c:tx>
            <c:strRef>
              <c:f>'[1]مقایسه نتایج نهایی'!$A$4</c:f>
              <c:strCache>
                <c:ptCount val="1"/>
                <c:pt idx="0">
                  <c:v>پایش دوم</c:v>
                </c:pt>
              </c:strCache>
            </c:strRef>
          </c:tx>
          <c:cat>
            <c:multiLvlStrRef>
              <c:f>'[1]مقایسه نتایج نهایی'!$B$1:$AL$2</c:f>
              <c:multiLvlStrCache>
                <c:ptCount val="37"/>
                <c:lvl>
                  <c:pt idx="0">
                    <c:v>برنامه ریزی </c:v>
                  </c:pt>
                  <c:pt idx="1">
                    <c:v>سازماندهی</c:v>
                  </c:pt>
                  <c:pt idx="2">
                    <c:v>پایش وارزشیابی</c:v>
                  </c:pt>
                  <c:pt idx="3">
                    <c:v>گزارش دهی</c:v>
                  </c:pt>
                  <c:pt idx="4">
                    <c:v>سایر فعالیتها</c:v>
                  </c:pt>
                  <c:pt idx="5">
                    <c:v>میانگین</c:v>
                  </c:pt>
                  <c:pt idx="6">
                    <c:v>برنامه ریزی </c:v>
                  </c:pt>
                  <c:pt idx="7">
                    <c:v>سازماندهی</c:v>
                  </c:pt>
                  <c:pt idx="8">
                    <c:v>پایش وارزشیابی</c:v>
                  </c:pt>
                  <c:pt idx="9">
                    <c:v>گزارش دهی</c:v>
                  </c:pt>
                  <c:pt idx="10">
                    <c:v>سایر فعالیتها</c:v>
                  </c:pt>
                  <c:pt idx="11">
                    <c:v>میانگین</c:v>
                  </c:pt>
                  <c:pt idx="12">
                    <c:v>برنامه ریزی </c:v>
                  </c:pt>
                  <c:pt idx="13">
                    <c:v>سازماندهی</c:v>
                  </c:pt>
                  <c:pt idx="14">
                    <c:v>پایش وارزشیابی</c:v>
                  </c:pt>
                  <c:pt idx="15">
                    <c:v>گزارش دهی</c:v>
                  </c:pt>
                  <c:pt idx="16">
                    <c:v>سایر فعالیتها</c:v>
                  </c:pt>
                  <c:pt idx="17">
                    <c:v>میانگین</c:v>
                  </c:pt>
                  <c:pt idx="18">
                    <c:v>برنامه ریزی </c:v>
                  </c:pt>
                  <c:pt idx="19">
                    <c:v>سازماندهی</c:v>
                  </c:pt>
                  <c:pt idx="20">
                    <c:v>پایش وارزشیابی</c:v>
                  </c:pt>
                  <c:pt idx="21">
                    <c:v>گزارش دهی</c:v>
                  </c:pt>
                  <c:pt idx="22">
                    <c:v>سایر فعالیتها</c:v>
                  </c:pt>
                  <c:pt idx="23">
                    <c:v>میانگین</c:v>
                  </c:pt>
                  <c:pt idx="24">
                    <c:v>برنامه ریزی </c:v>
                  </c:pt>
                  <c:pt idx="25">
                    <c:v>سازماندهی</c:v>
                  </c:pt>
                  <c:pt idx="26">
                    <c:v>پایش وارزشیابی</c:v>
                  </c:pt>
                  <c:pt idx="27">
                    <c:v>گزارش دهی</c:v>
                  </c:pt>
                  <c:pt idx="28">
                    <c:v>سایر فعالیتها</c:v>
                  </c:pt>
                  <c:pt idx="29">
                    <c:v>میانگین</c:v>
                  </c:pt>
                  <c:pt idx="30">
                    <c:v>برنامه ریزی </c:v>
                  </c:pt>
                  <c:pt idx="31">
                    <c:v>سازماندهی</c:v>
                  </c:pt>
                  <c:pt idx="32">
                    <c:v>پایش وارزشیابی</c:v>
                  </c:pt>
                  <c:pt idx="33">
                    <c:v>گزارش دهی</c:v>
                  </c:pt>
                  <c:pt idx="34">
                    <c:v>سایر فعالیتها</c:v>
                  </c:pt>
                  <c:pt idx="35">
                    <c:v>میانگین</c:v>
                  </c:pt>
                </c:lvl>
                <c:lvl>
                  <c:pt idx="0">
                    <c:v>برنامه سلامت مادران</c:v>
                  </c:pt>
                  <c:pt idx="6">
                    <c:v>برنامه سلامت کودکان</c:v>
                  </c:pt>
                  <c:pt idx="12">
                    <c:v>برنامه سلامت باروری</c:v>
                  </c:pt>
                  <c:pt idx="18">
                    <c:v>برنامه بهبود تغذیه</c:v>
                  </c:pt>
                  <c:pt idx="24">
                    <c:v>برنامه سلامت میانسالان</c:v>
                  </c:pt>
                  <c:pt idx="30">
                    <c:v>برنامه سلامت سالمندان</c:v>
                  </c:pt>
                  <c:pt idx="36">
                    <c:v>میانگین میانگین ها</c:v>
                  </c:pt>
                </c:lvl>
              </c:multiLvlStrCache>
            </c:multiLvlStrRef>
          </c:cat>
          <c:val>
            <c:numRef>
              <c:f>'[1]مقایسه نتایج نهایی'!$B$4:$AL$4</c:f>
              <c:numCache>
                <c:formatCode>General</c:formatCode>
                <c:ptCount val="37"/>
                <c:pt idx="0">
                  <c:v>99</c:v>
                </c:pt>
                <c:pt idx="1">
                  <c:v>90</c:v>
                </c:pt>
                <c:pt idx="2">
                  <c:v>85</c:v>
                </c:pt>
                <c:pt idx="3">
                  <c:v>90</c:v>
                </c:pt>
                <c:pt idx="4">
                  <c:v>90</c:v>
                </c:pt>
                <c:pt idx="5">
                  <c:v>90.8</c:v>
                </c:pt>
                <c:pt idx="6">
                  <c:v>98</c:v>
                </c:pt>
                <c:pt idx="7">
                  <c:v>98</c:v>
                </c:pt>
                <c:pt idx="8">
                  <c:v>90</c:v>
                </c:pt>
                <c:pt idx="9">
                  <c:v>90</c:v>
                </c:pt>
                <c:pt idx="10">
                  <c:v>76</c:v>
                </c:pt>
                <c:pt idx="11">
                  <c:v>90.4</c:v>
                </c:pt>
                <c:pt idx="12">
                  <c:v>94</c:v>
                </c:pt>
                <c:pt idx="13">
                  <c:v>100</c:v>
                </c:pt>
                <c:pt idx="14">
                  <c:v>90</c:v>
                </c:pt>
                <c:pt idx="15">
                  <c:v>75</c:v>
                </c:pt>
                <c:pt idx="16">
                  <c:v>100</c:v>
                </c:pt>
                <c:pt idx="17">
                  <c:v>91.8</c:v>
                </c:pt>
                <c:pt idx="18">
                  <c:v>89</c:v>
                </c:pt>
                <c:pt idx="19">
                  <c:v>86</c:v>
                </c:pt>
                <c:pt idx="20">
                  <c:v>95</c:v>
                </c:pt>
                <c:pt idx="21">
                  <c:v>98</c:v>
                </c:pt>
                <c:pt idx="22">
                  <c:v>85</c:v>
                </c:pt>
                <c:pt idx="23">
                  <c:v>90.6</c:v>
                </c:pt>
                <c:pt idx="24">
                  <c:v>85</c:v>
                </c:pt>
                <c:pt idx="25">
                  <c:v>86</c:v>
                </c:pt>
                <c:pt idx="26">
                  <c:v>75</c:v>
                </c:pt>
                <c:pt idx="27">
                  <c:v>89</c:v>
                </c:pt>
                <c:pt idx="28">
                  <c:v>75</c:v>
                </c:pt>
                <c:pt idx="29">
                  <c:v>82</c:v>
                </c:pt>
                <c:pt idx="30">
                  <c:v>90</c:v>
                </c:pt>
                <c:pt idx="31">
                  <c:v>78</c:v>
                </c:pt>
                <c:pt idx="32">
                  <c:v>75</c:v>
                </c:pt>
                <c:pt idx="33">
                  <c:v>78</c:v>
                </c:pt>
                <c:pt idx="34">
                  <c:v>55</c:v>
                </c:pt>
                <c:pt idx="35">
                  <c:v>75.2</c:v>
                </c:pt>
                <c:pt idx="36">
                  <c:v>86.800000000000011</c:v>
                </c:pt>
              </c:numCache>
            </c:numRef>
          </c:val>
        </c:ser>
        <c:marker val="1"/>
        <c:axId val="57904512"/>
        <c:axId val="36704640"/>
      </c:lineChart>
      <c:catAx>
        <c:axId val="57904512"/>
        <c:scaling>
          <c:orientation val="minMax"/>
        </c:scaling>
        <c:axPos val="b"/>
        <c:tickLblPos val="nextTo"/>
        <c:crossAx val="36704640"/>
        <c:crosses val="autoZero"/>
        <c:auto val="1"/>
        <c:lblAlgn val="ctr"/>
        <c:lblOffset val="100"/>
      </c:catAx>
      <c:valAx>
        <c:axId val="36704640"/>
        <c:scaling>
          <c:orientation val="minMax"/>
        </c:scaling>
        <c:axPos val="l"/>
        <c:majorGridlines/>
        <c:numFmt formatCode="General" sourceLinked="1"/>
        <c:tickLblPos val="nextTo"/>
        <c:crossAx val="57904512"/>
        <c:crosses val="autoZero"/>
        <c:crossBetween val="between"/>
      </c:valAx>
    </c:plotArea>
    <c:legend>
      <c:legendPos val="l"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104776</xdr:colOff>
      <xdr:row>6</xdr:row>
      <xdr:rowOff>76200</xdr:rowOff>
    </xdr:from>
    <xdr:to>
      <xdr:col>37</xdr:col>
      <xdr:colOff>628653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70;&#1705;%20&#1604;&#1740;&#1587;&#1578;%20&#1606;&#1607;&#1575;&#1740;&#1740;%20930917/&#1670;&#1705;%20&#1604;&#1740;&#1587;&#1578;%20100%20&#1587;&#1608;&#1575;&#1604;&#1740;%20&#1587;&#1578;&#1575;&#1583;%20%20&#1575;&#1587;&#1578;&#1575;&#1606;%20&#1582;&#1575;&#1606;&#1608;&#1575;&#1583;&#160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چک لیست پایش ستادی"/>
      <sheetName val="مقایسه نتایج نهایی"/>
      <sheetName val="Sheet3"/>
    </sheetNames>
    <sheetDataSet>
      <sheetData sheetId="0"/>
      <sheetData sheetId="1">
        <row r="1">
          <cell r="B1" t="str">
            <v>برنامه سلامت مادران</v>
          </cell>
          <cell r="H1" t="str">
            <v>برنامه سلامت کودکان</v>
          </cell>
          <cell r="N1" t="str">
            <v>برنامه سلامت باروری</v>
          </cell>
          <cell r="T1" t="str">
            <v>برنامه بهبود تغذیه</v>
          </cell>
          <cell r="Z1" t="str">
            <v>برنامه سلامت میانسالان</v>
          </cell>
          <cell r="AF1" t="str">
            <v>برنامه سلامت سالمندان</v>
          </cell>
          <cell r="AL1" t="str">
            <v>میانگین میانگین ها</v>
          </cell>
        </row>
        <row r="2">
          <cell r="B2" t="str">
            <v xml:space="preserve">برنامه ریزی </v>
          </cell>
          <cell r="C2" t="str">
            <v>سازماندهی</v>
          </cell>
          <cell r="D2" t="str">
            <v>پایش وارزشیابی</v>
          </cell>
          <cell r="E2" t="str">
            <v>گزارش دهی</v>
          </cell>
          <cell r="F2" t="str">
            <v>سایر فعالیتها</v>
          </cell>
          <cell r="G2" t="str">
            <v>میانگین</v>
          </cell>
          <cell r="H2" t="str">
            <v xml:space="preserve">برنامه ریزی </v>
          </cell>
          <cell r="I2" t="str">
            <v>سازماندهی</v>
          </cell>
          <cell r="J2" t="str">
            <v>پایش وارزشیابی</v>
          </cell>
          <cell r="K2" t="str">
            <v>گزارش دهی</v>
          </cell>
          <cell r="L2" t="str">
            <v>سایر فعالیتها</v>
          </cell>
          <cell r="M2" t="str">
            <v>میانگین</v>
          </cell>
          <cell r="N2" t="str">
            <v xml:space="preserve">برنامه ریزی </v>
          </cell>
          <cell r="O2" t="str">
            <v>سازماندهی</v>
          </cell>
          <cell r="P2" t="str">
            <v>پایش وارزشیابی</v>
          </cell>
          <cell r="Q2" t="str">
            <v>گزارش دهی</v>
          </cell>
          <cell r="R2" t="str">
            <v>سایر فعالیتها</v>
          </cell>
          <cell r="S2" t="str">
            <v>میانگین</v>
          </cell>
          <cell r="T2" t="str">
            <v xml:space="preserve">برنامه ریزی </v>
          </cell>
          <cell r="U2" t="str">
            <v>سازماندهی</v>
          </cell>
          <cell r="V2" t="str">
            <v>پایش وارزشیابی</v>
          </cell>
          <cell r="W2" t="str">
            <v>گزارش دهی</v>
          </cell>
          <cell r="X2" t="str">
            <v>سایر فعالیتها</v>
          </cell>
          <cell r="Y2" t="str">
            <v>میانگین</v>
          </cell>
          <cell r="Z2" t="str">
            <v xml:space="preserve">برنامه ریزی </v>
          </cell>
          <cell r="AA2" t="str">
            <v>سازماندهی</v>
          </cell>
          <cell r="AB2" t="str">
            <v>پایش وارزشیابی</v>
          </cell>
          <cell r="AC2" t="str">
            <v>گزارش دهی</v>
          </cell>
          <cell r="AD2" t="str">
            <v>سایر فعالیتها</v>
          </cell>
          <cell r="AE2" t="str">
            <v>میانگین</v>
          </cell>
          <cell r="AF2" t="str">
            <v xml:space="preserve">برنامه ریزی </v>
          </cell>
          <cell r="AG2" t="str">
            <v>سازماندهی</v>
          </cell>
          <cell r="AH2" t="str">
            <v>پایش وارزشیابی</v>
          </cell>
          <cell r="AI2" t="str">
            <v>گزارش دهی</v>
          </cell>
          <cell r="AJ2" t="str">
            <v>سایر فعالیتها</v>
          </cell>
          <cell r="AK2" t="str">
            <v>میانگین</v>
          </cell>
        </row>
        <row r="3">
          <cell r="A3" t="str">
            <v>پایش اول</v>
          </cell>
          <cell r="B3">
            <v>89</v>
          </cell>
          <cell r="C3">
            <v>79</v>
          </cell>
          <cell r="D3">
            <v>79</v>
          </cell>
          <cell r="E3">
            <v>75</v>
          </cell>
          <cell r="F3">
            <v>80</v>
          </cell>
          <cell r="G3">
            <v>80.400000000000006</v>
          </cell>
          <cell r="H3">
            <v>95</v>
          </cell>
          <cell r="I3">
            <v>78</v>
          </cell>
          <cell r="J3">
            <v>75</v>
          </cell>
          <cell r="K3">
            <v>68</v>
          </cell>
          <cell r="L3">
            <v>79</v>
          </cell>
          <cell r="M3">
            <v>79</v>
          </cell>
          <cell r="N3">
            <v>79</v>
          </cell>
          <cell r="O3">
            <v>90</v>
          </cell>
          <cell r="P3">
            <v>87</v>
          </cell>
          <cell r="Q3">
            <v>75</v>
          </cell>
          <cell r="R3">
            <v>90</v>
          </cell>
          <cell r="S3">
            <v>84.2</v>
          </cell>
          <cell r="T3">
            <v>79</v>
          </cell>
          <cell r="U3">
            <v>75</v>
          </cell>
          <cell r="V3">
            <v>90</v>
          </cell>
          <cell r="W3">
            <v>67</v>
          </cell>
          <cell r="X3">
            <v>80</v>
          </cell>
          <cell r="Y3">
            <v>78.2</v>
          </cell>
          <cell r="Z3">
            <v>75</v>
          </cell>
          <cell r="AA3">
            <v>80</v>
          </cell>
          <cell r="AB3">
            <v>80</v>
          </cell>
          <cell r="AC3">
            <v>78</v>
          </cell>
          <cell r="AD3">
            <v>70</v>
          </cell>
          <cell r="AE3">
            <v>76.599999999999994</v>
          </cell>
          <cell r="AF3">
            <v>85</v>
          </cell>
          <cell r="AG3">
            <v>54</v>
          </cell>
          <cell r="AH3">
            <v>54</v>
          </cell>
          <cell r="AI3">
            <v>57</v>
          </cell>
          <cell r="AJ3">
            <v>50</v>
          </cell>
          <cell r="AK3">
            <v>60</v>
          </cell>
          <cell r="AL3">
            <v>76.399999999999991</v>
          </cell>
        </row>
        <row r="4">
          <cell r="A4" t="str">
            <v>پایش دوم</v>
          </cell>
          <cell r="B4">
            <v>99</v>
          </cell>
          <cell r="C4">
            <v>90</v>
          </cell>
          <cell r="D4">
            <v>85</v>
          </cell>
          <cell r="E4">
            <v>90</v>
          </cell>
          <cell r="F4">
            <v>90</v>
          </cell>
          <cell r="G4">
            <v>90.8</v>
          </cell>
          <cell r="H4">
            <v>98</v>
          </cell>
          <cell r="I4">
            <v>98</v>
          </cell>
          <cell r="J4">
            <v>90</v>
          </cell>
          <cell r="K4">
            <v>90</v>
          </cell>
          <cell r="L4">
            <v>76</v>
          </cell>
          <cell r="M4">
            <v>90.4</v>
          </cell>
          <cell r="N4">
            <v>94</v>
          </cell>
          <cell r="O4">
            <v>100</v>
          </cell>
          <cell r="P4">
            <v>90</v>
          </cell>
          <cell r="Q4">
            <v>75</v>
          </cell>
          <cell r="R4">
            <v>100</v>
          </cell>
          <cell r="S4">
            <v>91.8</v>
          </cell>
          <cell r="T4">
            <v>89</v>
          </cell>
          <cell r="U4">
            <v>86</v>
          </cell>
          <cell r="V4">
            <v>95</v>
          </cell>
          <cell r="W4">
            <v>98</v>
          </cell>
          <cell r="X4">
            <v>85</v>
          </cell>
          <cell r="Y4">
            <v>90.6</v>
          </cell>
          <cell r="Z4">
            <v>85</v>
          </cell>
          <cell r="AA4">
            <v>86</v>
          </cell>
          <cell r="AB4">
            <v>75</v>
          </cell>
          <cell r="AC4">
            <v>89</v>
          </cell>
          <cell r="AD4">
            <v>75</v>
          </cell>
          <cell r="AE4">
            <v>82</v>
          </cell>
          <cell r="AF4">
            <v>90</v>
          </cell>
          <cell r="AG4">
            <v>78</v>
          </cell>
          <cell r="AH4">
            <v>75</v>
          </cell>
          <cell r="AI4">
            <v>78</v>
          </cell>
          <cell r="AJ4">
            <v>55</v>
          </cell>
          <cell r="AK4">
            <v>75.2</v>
          </cell>
          <cell r="AL4">
            <v>86.800000000000011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O142"/>
  <sheetViews>
    <sheetView rightToLeft="1" tabSelected="1" topLeftCell="A31" zoomScale="70" zoomScaleNormal="70" workbookViewId="0">
      <selection activeCell="E141" sqref="E141"/>
    </sheetView>
  </sheetViews>
  <sheetFormatPr defaultRowHeight="14.25"/>
  <cols>
    <col min="1" max="1" width="3.25" customWidth="1"/>
    <col min="2" max="2" width="3.375" customWidth="1"/>
    <col min="3" max="3" width="3.625" customWidth="1"/>
    <col min="4" max="4" width="56.75" customWidth="1"/>
    <col min="5" max="5" width="6.25" customWidth="1"/>
    <col min="6" max="18" width="4.625" customWidth="1"/>
    <col min="19" max="20" width="4.875" style="1" customWidth="1"/>
    <col min="21" max="561" width="9" style="1"/>
  </cols>
  <sheetData>
    <row r="1" spans="1:22" ht="20.25" customHeight="1">
      <c r="A1" s="114" t="s">
        <v>132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22" ht="15.75" customHeight="1">
      <c r="A2" s="114" t="s">
        <v>57</v>
      </c>
      <c r="B2" s="114"/>
      <c r="C2" s="114"/>
      <c r="D2" s="11"/>
      <c r="E2" s="115" t="s">
        <v>44</v>
      </c>
      <c r="F2" s="115"/>
      <c r="G2" s="115"/>
      <c r="H2" s="115"/>
      <c r="I2" s="115"/>
      <c r="J2" s="115"/>
      <c r="K2" s="115"/>
      <c r="L2" s="115" t="s">
        <v>48</v>
      </c>
      <c r="M2" s="115"/>
      <c r="N2" s="115"/>
      <c r="O2" s="115"/>
      <c r="P2" s="115"/>
      <c r="Q2" s="115"/>
      <c r="R2" s="115"/>
    </row>
    <row r="3" spans="1:22" ht="17.25" customHeight="1" thickBot="1">
      <c r="A3" s="116" t="s">
        <v>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 t="s">
        <v>26</v>
      </c>
      <c r="M3" s="116"/>
      <c r="N3" s="116"/>
      <c r="O3" s="116"/>
      <c r="P3" s="116"/>
      <c r="Q3" s="116"/>
      <c r="R3" s="116"/>
    </row>
    <row r="4" spans="1:22" ht="15" customHeight="1" thickTop="1" thickBot="1">
      <c r="A4" s="111" t="s">
        <v>0</v>
      </c>
      <c r="B4" s="111" t="s">
        <v>18</v>
      </c>
      <c r="C4" s="102" t="s">
        <v>1</v>
      </c>
      <c r="D4" s="102" t="s">
        <v>2</v>
      </c>
      <c r="E4" s="104" t="s">
        <v>107</v>
      </c>
      <c r="F4" s="104"/>
      <c r="G4" s="104" t="s">
        <v>108</v>
      </c>
      <c r="H4" s="104"/>
      <c r="I4" s="104" t="s">
        <v>109</v>
      </c>
      <c r="J4" s="104"/>
      <c r="K4" s="105" t="s">
        <v>110</v>
      </c>
      <c r="L4" s="105"/>
      <c r="M4" s="105" t="s">
        <v>111</v>
      </c>
      <c r="N4" s="105"/>
      <c r="O4" s="85" t="s">
        <v>112</v>
      </c>
      <c r="P4" s="86"/>
      <c r="Q4" s="109" t="s">
        <v>113</v>
      </c>
      <c r="R4" s="110"/>
      <c r="S4" s="109" t="s">
        <v>85</v>
      </c>
      <c r="T4" s="137"/>
      <c r="U4" s="134"/>
      <c r="V4" s="134"/>
    </row>
    <row r="5" spans="1:22" ht="13.5" customHeight="1" thickTop="1" thickBot="1">
      <c r="A5" s="112"/>
      <c r="B5" s="112"/>
      <c r="C5" s="103"/>
      <c r="D5" s="103"/>
      <c r="E5" s="87" t="s">
        <v>19</v>
      </c>
      <c r="F5" s="87" t="s">
        <v>20</v>
      </c>
      <c r="G5" s="87" t="s">
        <v>19</v>
      </c>
      <c r="H5" s="87" t="s">
        <v>20</v>
      </c>
      <c r="I5" s="87" t="s">
        <v>19</v>
      </c>
      <c r="J5" s="87" t="s">
        <v>20</v>
      </c>
      <c r="K5" s="87" t="s">
        <v>19</v>
      </c>
      <c r="L5" s="87" t="s">
        <v>20</v>
      </c>
      <c r="M5" s="87" t="s">
        <v>19</v>
      </c>
      <c r="N5" s="87" t="s">
        <v>20</v>
      </c>
      <c r="O5" s="87" t="s">
        <v>19</v>
      </c>
      <c r="P5" s="87" t="s">
        <v>20</v>
      </c>
      <c r="Q5" s="87" t="s">
        <v>19</v>
      </c>
      <c r="R5" s="97" t="s">
        <v>20</v>
      </c>
      <c r="S5" s="101" t="s">
        <v>19</v>
      </c>
      <c r="T5" s="101" t="s">
        <v>20</v>
      </c>
      <c r="U5" s="98"/>
      <c r="V5" s="98"/>
    </row>
    <row r="6" spans="1:22" ht="13.5" customHeight="1" thickTop="1" thickBot="1">
      <c r="A6" s="119" t="s">
        <v>14</v>
      </c>
      <c r="B6" s="120"/>
      <c r="C6" s="41">
        <v>1</v>
      </c>
      <c r="D6" s="84" t="s">
        <v>105</v>
      </c>
      <c r="E6" s="27">
        <v>1</v>
      </c>
      <c r="F6" s="28"/>
      <c r="G6" s="27"/>
      <c r="H6" s="28"/>
      <c r="I6" s="27"/>
      <c r="J6" s="28"/>
      <c r="K6" s="27"/>
      <c r="L6" s="28"/>
      <c r="M6" s="27"/>
      <c r="N6" s="28"/>
      <c r="O6" s="88"/>
      <c r="P6" s="88"/>
      <c r="Q6" s="27"/>
      <c r="R6" s="99"/>
      <c r="S6" s="43">
        <f t="shared" ref="S6" si="0">AVERAGE(E6,G6,I6,K6,M6,Q6)</f>
        <v>1</v>
      </c>
      <c r="T6" s="43" t="e">
        <f t="shared" ref="T6" si="1">AVERAGE(F6,H6,J6,L6,N6,R6)</f>
        <v>#DIV/0!</v>
      </c>
    </row>
    <row r="7" spans="1:22" ht="24" customHeight="1" thickBot="1">
      <c r="A7" s="121"/>
      <c r="B7" s="122"/>
      <c r="C7" s="20">
        <v>2</v>
      </c>
      <c r="D7" s="4" t="s">
        <v>58</v>
      </c>
      <c r="E7" s="25">
        <v>1</v>
      </c>
      <c r="F7" s="26"/>
      <c r="G7" s="25"/>
      <c r="H7" s="26"/>
      <c r="I7" s="25"/>
      <c r="J7" s="26"/>
      <c r="K7" s="25"/>
      <c r="L7" s="26"/>
      <c r="M7" s="25"/>
      <c r="N7" s="26"/>
      <c r="O7" s="89"/>
      <c r="P7" s="89"/>
      <c r="Q7" s="25"/>
      <c r="R7" s="26"/>
      <c r="S7" s="43">
        <f>AVERAGE(E7,G7,I7,K7,M7,Q7)</f>
        <v>1</v>
      </c>
      <c r="T7" s="43" t="e">
        <f>AVERAGE(F7,H7,J7,L7,N7,R7)</f>
        <v>#DIV/0!</v>
      </c>
    </row>
    <row r="8" spans="1:22" ht="24" customHeight="1" thickBot="1">
      <c r="A8" s="121"/>
      <c r="B8" s="122"/>
      <c r="C8" s="40">
        <v>3</v>
      </c>
      <c r="D8" s="4" t="s">
        <v>106</v>
      </c>
      <c r="E8" s="25">
        <v>1</v>
      </c>
      <c r="F8" s="26"/>
      <c r="G8" s="25"/>
      <c r="H8" s="26"/>
      <c r="I8" s="25"/>
      <c r="J8" s="26"/>
      <c r="K8" s="25"/>
      <c r="L8" s="26"/>
      <c r="M8" s="25"/>
      <c r="N8" s="26"/>
      <c r="O8" s="89"/>
      <c r="P8" s="89"/>
      <c r="Q8" s="25"/>
      <c r="R8" s="26"/>
      <c r="S8" s="43">
        <f t="shared" ref="S8:T8" si="2">AVERAGE(E8,G8,I8,K8,M8,Q8)</f>
        <v>1</v>
      </c>
      <c r="T8" s="43" t="e">
        <f t="shared" si="2"/>
        <v>#DIV/0!</v>
      </c>
    </row>
    <row r="9" spans="1:22" ht="21.95" customHeight="1" thickBot="1">
      <c r="A9" s="121"/>
      <c r="B9" s="122"/>
      <c r="C9" s="100">
        <v>4</v>
      </c>
      <c r="D9" s="4" t="s">
        <v>133</v>
      </c>
      <c r="E9" s="9">
        <v>1</v>
      </c>
      <c r="F9" s="24"/>
      <c r="G9" s="9"/>
      <c r="H9" s="24"/>
      <c r="I9" s="9"/>
      <c r="J9" s="24"/>
      <c r="K9" s="9"/>
      <c r="L9" s="24"/>
      <c r="M9" s="9"/>
      <c r="N9" s="24"/>
      <c r="O9" s="90"/>
      <c r="P9" s="90"/>
      <c r="Q9" s="9"/>
      <c r="R9" s="24"/>
      <c r="S9" s="44">
        <f t="shared" ref="S9:S21" si="3">AVERAGE(E9,G9,I9,K9,M9,Q9)</f>
        <v>1</v>
      </c>
      <c r="T9" s="44" t="e">
        <f t="shared" ref="T9:T21" si="4">AVERAGE(F9,H9,J9,L9,N9,R9)</f>
        <v>#DIV/0!</v>
      </c>
    </row>
    <row r="10" spans="1:22" ht="21.95" customHeight="1" thickBot="1">
      <c r="A10" s="121"/>
      <c r="B10" s="122"/>
      <c r="C10" s="100">
        <v>5</v>
      </c>
      <c r="D10" s="4" t="s">
        <v>134</v>
      </c>
      <c r="E10" s="9">
        <v>1</v>
      </c>
      <c r="F10" s="24"/>
      <c r="G10" s="9"/>
      <c r="H10" s="24"/>
      <c r="I10" s="9"/>
      <c r="J10" s="24"/>
      <c r="K10" s="9"/>
      <c r="L10" s="24"/>
      <c r="M10" s="9"/>
      <c r="N10" s="24"/>
      <c r="O10" s="90"/>
      <c r="P10" s="90"/>
      <c r="Q10" s="9"/>
      <c r="R10" s="24"/>
      <c r="S10" s="44">
        <f t="shared" si="3"/>
        <v>1</v>
      </c>
      <c r="T10" s="44" t="e">
        <f t="shared" si="4"/>
        <v>#DIV/0!</v>
      </c>
    </row>
    <row r="11" spans="1:22" ht="21.95" customHeight="1" thickBot="1">
      <c r="A11" s="121"/>
      <c r="B11" s="122"/>
      <c r="C11" s="100">
        <v>6</v>
      </c>
      <c r="D11" s="4" t="s">
        <v>64</v>
      </c>
      <c r="E11" s="9">
        <v>1</v>
      </c>
      <c r="F11" s="24"/>
      <c r="G11" s="9"/>
      <c r="H11" s="24"/>
      <c r="I11" s="9"/>
      <c r="J11" s="24"/>
      <c r="K11" s="9"/>
      <c r="L11" s="24"/>
      <c r="M11" s="9"/>
      <c r="N11" s="24"/>
      <c r="O11" s="90"/>
      <c r="P11" s="90"/>
      <c r="Q11" s="9"/>
      <c r="R11" s="24"/>
      <c r="S11" s="44">
        <f t="shared" si="3"/>
        <v>1</v>
      </c>
      <c r="T11" s="44" t="e">
        <f t="shared" si="4"/>
        <v>#DIV/0!</v>
      </c>
    </row>
    <row r="12" spans="1:22" ht="20.25" customHeight="1" thickBot="1">
      <c r="A12" s="121"/>
      <c r="B12" s="122"/>
      <c r="C12" s="100">
        <v>7</v>
      </c>
      <c r="D12" s="4" t="s">
        <v>9</v>
      </c>
      <c r="E12" s="9">
        <v>1</v>
      </c>
      <c r="F12" s="24"/>
      <c r="G12" s="9"/>
      <c r="H12" s="24"/>
      <c r="I12" s="9"/>
      <c r="J12" s="24"/>
      <c r="K12" s="9"/>
      <c r="L12" s="24"/>
      <c r="M12" s="9"/>
      <c r="N12" s="24"/>
      <c r="O12" s="90"/>
      <c r="P12" s="90"/>
      <c r="Q12" s="9"/>
      <c r="R12" s="24"/>
      <c r="S12" s="44">
        <f t="shared" si="3"/>
        <v>1</v>
      </c>
      <c r="T12" s="44" t="e">
        <f t="shared" si="4"/>
        <v>#DIV/0!</v>
      </c>
    </row>
    <row r="13" spans="1:22" ht="23.25" customHeight="1" thickBot="1">
      <c r="A13" s="121"/>
      <c r="B13" s="122"/>
      <c r="C13" s="100">
        <v>8</v>
      </c>
      <c r="D13" s="4" t="s">
        <v>78</v>
      </c>
      <c r="E13" s="9">
        <v>1</v>
      </c>
      <c r="F13" s="24"/>
      <c r="G13" s="9"/>
      <c r="H13" s="24"/>
      <c r="I13" s="9"/>
      <c r="J13" s="24"/>
      <c r="K13" s="9"/>
      <c r="L13" s="24"/>
      <c r="M13" s="9"/>
      <c r="N13" s="24"/>
      <c r="O13" s="90"/>
      <c r="P13" s="90"/>
      <c r="Q13" s="9"/>
      <c r="R13" s="24"/>
      <c r="S13" s="44">
        <f t="shared" si="3"/>
        <v>1</v>
      </c>
      <c r="T13" s="44" t="e">
        <f t="shared" si="4"/>
        <v>#DIV/0!</v>
      </c>
    </row>
    <row r="14" spans="1:22" ht="22.5" customHeight="1" thickBot="1">
      <c r="A14" s="121"/>
      <c r="B14" s="122"/>
      <c r="C14" s="100">
        <v>9</v>
      </c>
      <c r="D14" s="4" t="s">
        <v>10</v>
      </c>
      <c r="E14" s="9">
        <v>1</v>
      </c>
      <c r="F14" s="24"/>
      <c r="G14" s="9"/>
      <c r="H14" s="24"/>
      <c r="I14" s="9"/>
      <c r="J14" s="24"/>
      <c r="K14" s="9"/>
      <c r="L14" s="24"/>
      <c r="M14" s="9"/>
      <c r="N14" s="24"/>
      <c r="O14" s="90"/>
      <c r="P14" s="90"/>
      <c r="Q14" s="9"/>
      <c r="R14" s="24"/>
      <c r="S14" s="44">
        <f t="shared" si="3"/>
        <v>1</v>
      </c>
      <c r="T14" s="44" t="e">
        <f t="shared" si="4"/>
        <v>#DIV/0!</v>
      </c>
    </row>
    <row r="15" spans="1:22" ht="32.25" customHeight="1" thickBot="1">
      <c r="A15" s="121"/>
      <c r="B15" s="122"/>
      <c r="C15" s="100">
        <v>10</v>
      </c>
      <c r="D15" s="4" t="s">
        <v>135</v>
      </c>
      <c r="E15" s="9">
        <v>1</v>
      </c>
      <c r="F15" s="24"/>
      <c r="G15" s="9"/>
      <c r="H15" s="24"/>
      <c r="I15" s="9"/>
      <c r="J15" s="24"/>
      <c r="K15" s="9"/>
      <c r="L15" s="24"/>
      <c r="M15" s="9"/>
      <c r="N15" s="24"/>
      <c r="O15" s="90"/>
      <c r="P15" s="90"/>
      <c r="Q15" s="9"/>
      <c r="R15" s="24"/>
      <c r="S15" s="44">
        <f t="shared" si="3"/>
        <v>1</v>
      </c>
      <c r="T15" s="44" t="e">
        <f t="shared" si="4"/>
        <v>#DIV/0!</v>
      </c>
    </row>
    <row r="16" spans="1:22" ht="38.25" customHeight="1" thickBot="1">
      <c r="A16" s="121"/>
      <c r="B16" s="122"/>
      <c r="C16" s="100">
        <v>11</v>
      </c>
      <c r="D16" s="4" t="s">
        <v>59</v>
      </c>
      <c r="E16" s="9">
        <v>1</v>
      </c>
      <c r="F16" s="24"/>
      <c r="G16" s="9"/>
      <c r="H16" s="24"/>
      <c r="I16" s="9"/>
      <c r="J16" s="24"/>
      <c r="K16" s="9"/>
      <c r="L16" s="24"/>
      <c r="M16" s="9"/>
      <c r="N16" s="24"/>
      <c r="O16" s="90"/>
      <c r="P16" s="90"/>
      <c r="Q16" s="9"/>
      <c r="R16" s="24"/>
      <c r="S16" s="44">
        <f t="shared" si="3"/>
        <v>1</v>
      </c>
      <c r="T16" s="44" t="e">
        <f t="shared" si="4"/>
        <v>#DIV/0!</v>
      </c>
    </row>
    <row r="17" spans="1:22" ht="21.95" customHeight="1" thickBot="1">
      <c r="A17" s="121"/>
      <c r="B17" s="122"/>
      <c r="C17" s="100">
        <v>12</v>
      </c>
      <c r="D17" s="4" t="s">
        <v>47</v>
      </c>
      <c r="E17" s="9">
        <v>1</v>
      </c>
      <c r="F17" s="24"/>
      <c r="G17" s="9"/>
      <c r="H17" s="24"/>
      <c r="I17" s="9"/>
      <c r="J17" s="24"/>
      <c r="K17" s="9"/>
      <c r="L17" s="24"/>
      <c r="M17" s="9"/>
      <c r="N17" s="24"/>
      <c r="O17" s="90"/>
      <c r="P17" s="90"/>
      <c r="Q17" s="9"/>
      <c r="R17" s="24"/>
      <c r="S17" s="44">
        <f t="shared" si="3"/>
        <v>1</v>
      </c>
      <c r="T17" s="44" t="e">
        <f t="shared" si="4"/>
        <v>#DIV/0!</v>
      </c>
    </row>
    <row r="18" spans="1:22" ht="21.95" customHeight="1" thickBot="1">
      <c r="A18" s="121"/>
      <c r="B18" s="122"/>
      <c r="C18" s="100">
        <v>13</v>
      </c>
      <c r="D18" s="4" t="s">
        <v>80</v>
      </c>
      <c r="E18" s="9">
        <v>1</v>
      </c>
      <c r="F18" s="24"/>
      <c r="G18" s="9"/>
      <c r="H18" s="24"/>
      <c r="I18" s="9"/>
      <c r="J18" s="24"/>
      <c r="K18" s="9"/>
      <c r="L18" s="24"/>
      <c r="M18" s="9"/>
      <c r="N18" s="24"/>
      <c r="O18" s="90"/>
      <c r="P18" s="90"/>
      <c r="Q18" s="9"/>
      <c r="R18" s="24"/>
      <c r="S18" s="44">
        <f t="shared" si="3"/>
        <v>1</v>
      </c>
      <c r="T18" s="44" t="e">
        <f t="shared" si="4"/>
        <v>#DIV/0!</v>
      </c>
    </row>
    <row r="19" spans="1:22" ht="21.95" customHeight="1" thickBot="1">
      <c r="A19" s="121"/>
      <c r="B19" s="122"/>
      <c r="C19" s="100">
        <v>14</v>
      </c>
      <c r="D19" s="4" t="s">
        <v>41</v>
      </c>
      <c r="E19" s="9">
        <v>1</v>
      </c>
      <c r="F19" s="24"/>
      <c r="G19" s="9"/>
      <c r="H19" s="24"/>
      <c r="I19" s="9"/>
      <c r="J19" s="24"/>
      <c r="K19" s="9"/>
      <c r="L19" s="24"/>
      <c r="M19" s="9"/>
      <c r="N19" s="24"/>
      <c r="O19" s="90"/>
      <c r="P19" s="90"/>
      <c r="Q19" s="9"/>
      <c r="R19" s="24"/>
      <c r="S19" s="44">
        <f t="shared" si="3"/>
        <v>1</v>
      </c>
      <c r="T19" s="44" t="e">
        <f t="shared" si="4"/>
        <v>#DIV/0!</v>
      </c>
    </row>
    <row r="20" spans="1:22" ht="21.95" customHeight="1" thickBot="1">
      <c r="A20" s="121"/>
      <c r="B20" s="122"/>
      <c r="C20" s="100">
        <v>15</v>
      </c>
      <c r="D20" s="4" t="s">
        <v>42</v>
      </c>
      <c r="E20" s="9">
        <v>1</v>
      </c>
      <c r="F20" s="24"/>
      <c r="G20" s="9"/>
      <c r="H20" s="24"/>
      <c r="I20" s="9"/>
      <c r="J20" s="24"/>
      <c r="K20" s="9"/>
      <c r="L20" s="24"/>
      <c r="M20" s="9"/>
      <c r="N20" s="24"/>
      <c r="O20" s="90"/>
      <c r="P20" s="90"/>
      <c r="Q20" s="9"/>
      <c r="R20" s="24"/>
      <c r="S20" s="44">
        <f t="shared" si="3"/>
        <v>1</v>
      </c>
      <c r="T20" s="44" t="e">
        <f t="shared" si="4"/>
        <v>#DIV/0!</v>
      </c>
    </row>
    <row r="21" spans="1:22" ht="25.5" customHeight="1" thickBot="1">
      <c r="A21" s="121"/>
      <c r="B21" s="122"/>
      <c r="C21" s="100">
        <v>16</v>
      </c>
      <c r="D21" s="12" t="s">
        <v>70</v>
      </c>
      <c r="E21" s="9">
        <v>1</v>
      </c>
      <c r="F21" s="24"/>
      <c r="G21" s="9"/>
      <c r="H21" s="24"/>
      <c r="I21" s="9"/>
      <c r="J21" s="24"/>
      <c r="K21" s="9"/>
      <c r="L21" s="24"/>
      <c r="M21" s="9"/>
      <c r="N21" s="24"/>
      <c r="O21" s="90"/>
      <c r="P21" s="90"/>
      <c r="Q21" s="9"/>
      <c r="R21" s="24"/>
      <c r="S21" s="44">
        <f t="shared" si="3"/>
        <v>1</v>
      </c>
      <c r="T21" s="44" t="e">
        <f t="shared" si="4"/>
        <v>#DIV/0!</v>
      </c>
    </row>
    <row r="22" spans="1:22" ht="34.5" customHeight="1" thickBot="1">
      <c r="A22" s="121"/>
      <c r="B22" s="122"/>
      <c r="C22" s="100">
        <v>17</v>
      </c>
      <c r="D22" s="4" t="s">
        <v>114</v>
      </c>
      <c r="E22" s="9">
        <v>1</v>
      </c>
      <c r="F22" s="24"/>
      <c r="G22" s="9"/>
      <c r="H22" s="24"/>
      <c r="I22" s="9"/>
      <c r="J22" s="24"/>
      <c r="K22" s="9"/>
      <c r="L22" s="24"/>
      <c r="M22" s="9"/>
      <c r="N22" s="24"/>
      <c r="O22" s="90"/>
      <c r="P22" s="90"/>
      <c r="Q22" s="9"/>
      <c r="R22" s="24"/>
      <c r="S22" s="44">
        <f t="shared" ref="S22:S23" si="5">AVERAGE(E22,G22,I22,K22,M22,Q22)</f>
        <v>1</v>
      </c>
      <c r="T22" s="44" t="e">
        <f t="shared" ref="T22:T23" si="6">AVERAGE(F22,H22,J22,L22,N22,R22)</f>
        <v>#DIV/0!</v>
      </c>
    </row>
    <row r="23" spans="1:22" ht="24.75" customHeight="1" thickBot="1">
      <c r="A23" s="123"/>
      <c r="B23" s="124"/>
      <c r="C23" s="100">
        <v>18</v>
      </c>
      <c r="D23" s="12" t="s">
        <v>81</v>
      </c>
      <c r="E23" s="9">
        <v>1</v>
      </c>
      <c r="F23" s="24"/>
      <c r="G23" s="9"/>
      <c r="H23" s="24"/>
      <c r="I23" s="9"/>
      <c r="J23" s="24"/>
      <c r="K23" s="9"/>
      <c r="L23" s="24"/>
      <c r="M23" s="9"/>
      <c r="N23" s="24"/>
      <c r="O23" s="90"/>
      <c r="P23" s="90"/>
      <c r="Q23" s="9"/>
      <c r="R23" s="24"/>
      <c r="S23" s="44">
        <f t="shared" si="5"/>
        <v>1</v>
      </c>
      <c r="T23" s="44" t="e">
        <f t="shared" si="6"/>
        <v>#DIV/0!</v>
      </c>
    </row>
    <row r="24" spans="1:22" ht="14.25" customHeight="1">
      <c r="A24" s="117" t="s">
        <v>132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22" ht="15" customHeight="1">
      <c r="A25" s="113" t="s">
        <v>57</v>
      </c>
      <c r="B25" s="113"/>
      <c r="C25" s="113"/>
      <c r="D25" s="10"/>
      <c r="E25" s="118" t="s">
        <v>44</v>
      </c>
      <c r="F25" s="118"/>
      <c r="G25" s="118"/>
      <c r="H25" s="118"/>
      <c r="I25" s="118"/>
      <c r="J25" s="118"/>
      <c r="K25" s="118"/>
      <c r="L25" s="118" t="s">
        <v>48</v>
      </c>
      <c r="M25" s="118"/>
      <c r="N25" s="118"/>
      <c r="O25" s="118"/>
      <c r="P25" s="118"/>
      <c r="Q25" s="118"/>
      <c r="R25" s="118"/>
    </row>
    <row r="26" spans="1:22" ht="23.25" customHeight="1" thickBot="1">
      <c r="A26" s="125" t="s">
        <v>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 t="s">
        <v>26</v>
      </c>
      <c r="M26" s="125"/>
      <c r="N26" s="125"/>
      <c r="O26" s="125"/>
      <c r="P26" s="125"/>
      <c r="Q26" s="125"/>
      <c r="R26" s="125"/>
    </row>
    <row r="27" spans="1:22" ht="15" customHeight="1" thickTop="1" thickBot="1">
      <c r="A27" s="111" t="s">
        <v>0</v>
      </c>
      <c r="B27" s="111" t="s">
        <v>18</v>
      </c>
      <c r="C27" s="102" t="s">
        <v>1</v>
      </c>
      <c r="D27" s="102" t="s">
        <v>2</v>
      </c>
      <c r="E27" s="104" t="s">
        <v>107</v>
      </c>
      <c r="F27" s="104"/>
      <c r="G27" s="104" t="s">
        <v>108</v>
      </c>
      <c r="H27" s="104"/>
      <c r="I27" s="104" t="s">
        <v>109</v>
      </c>
      <c r="J27" s="104"/>
      <c r="K27" s="105" t="s">
        <v>110</v>
      </c>
      <c r="L27" s="105"/>
      <c r="M27" s="105" t="s">
        <v>111</v>
      </c>
      <c r="N27" s="105"/>
      <c r="O27" s="85" t="s">
        <v>112</v>
      </c>
      <c r="P27" s="86"/>
      <c r="Q27" s="109" t="s">
        <v>113</v>
      </c>
      <c r="R27" s="110"/>
      <c r="S27" s="109" t="s">
        <v>85</v>
      </c>
      <c r="T27" s="137"/>
      <c r="U27" s="134"/>
      <c r="V27" s="134"/>
    </row>
    <row r="28" spans="1:22" ht="13.5" customHeight="1" thickTop="1" thickBot="1">
      <c r="A28" s="112"/>
      <c r="B28" s="112"/>
      <c r="C28" s="103"/>
      <c r="D28" s="103"/>
      <c r="E28" s="87" t="s">
        <v>19</v>
      </c>
      <c r="F28" s="87" t="s">
        <v>20</v>
      </c>
      <c r="G28" s="87" t="s">
        <v>19</v>
      </c>
      <c r="H28" s="87" t="s">
        <v>20</v>
      </c>
      <c r="I28" s="87" t="s">
        <v>19</v>
      </c>
      <c r="J28" s="87" t="s">
        <v>20</v>
      </c>
      <c r="K28" s="87" t="s">
        <v>19</v>
      </c>
      <c r="L28" s="87" t="s">
        <v>20</v>
      </c>
      <c r="M28" s="87" t="s">
        <v>19</v>
      </c>
      <c r="N28" s="87" t="s">
        <v>20</v>
      </c>
      <c r="O28" s="87" t="s">
        <v>19</v>
      </c>
      <c r="P28" s="87" t="s">
        <v>20</v>
      </c>
      <c r="Q28" s="87" t="s">
        <v>19</v>
      </c>
      <c r="R28" s="97" t="s">
        <v>20</v>
      </c>
      <c r="S28" s="101" t="s">
        <v>19</v>
      </c>
      <c r="T28" s="101" t="s">
        <v>20</v>
      </c>
      <c r="U28" s="98"/>
      <c r="V28" s="98"/>
    </row>
    <row r="29" spans="1:22" ht="24" customHeight="1" thickTop="1" thickBot="1">
      <c r="A29" s="106" t="s">
        <v>14</v>
      </c>
      <c r="B29" s="106" t="s">
        <v>15</v>
      </c>
      <c r="C29" s="2">
        <v>19</v>
      </c>
      <c r="D29" s="12" t="s">
        <v>147</v>
      </c>
      <c r="E29" s="25">
        <v>1</v>
      </c>
      <c r="F29" s="26"/>
      <c r="G29" s="25"/>
      <c r="H29" s="26"/>
      <c r="I29" s="25"/>
      <c r="J29" s="26"/>
      <c r="K29" s="25"/>
      <c r="L29" s="26"/>
      <c r="M29" s="25"/>
      <c r="N29" s="26"/>
      <c r="O29" s="89"/>
      <c r="P29" s="89"/>
      <c r="Q29" s="25"/>
      <c r="R29" s="26"/>
      <c r="S29" s="43">
        <f>AVERAGE(E29,G29,I29,K29,M29,Q29)</f>
        <v>1</v>
      </c>
      <c r="T29" s="43" t="e">
        <f>AVERAGE(F29,H29,J29,L29,N29,R29)</f>
        <v>#DIV/0!</v>
      </c>
    </row>
    <row r="30" spans="1:22" ht="24" customHeight="1" thickBot="1">
      <c r="A30" s="107"/>
      <c r="B30" s="107"/>
      <c r="C30" s="2">
        <v>20</v>
      </c>
      <c r="D30" s="6" t="s">
        <v>142</v>
      </c>
      <c r="E30" s="9">
        <v>1</v>
      </c>
      <c r="F30" s="24"/>
      <c r="G30" s="9"/>
      <c r="H30" s="24"/>
      <c r="I30" s="9"/>
      <c r="J30" s="24"/>
      <c r="K30" s="9"/>
      <c r="L30" s="24"/>
      <c r="M30" s="9"/>
      <c r="N30" s="24"/>
      <c r="O30" s="90"/>
      <c r="P30" s="90"/>
      <c r="Q30" s="9"/>
      <c r="R30" s="24"/>
      <c r="S30" s="44">
        <f t="shared" ref="S30:S35" si="7">AVERAGE(E30,G30,I30,K30,M30,Q30)</f>
        <v>1</v>
      </c>
      <c r="T30" s="44" t="e">
        <f t="shared" ref="T30:T35" si="8">AVERAGE(F30,H30,J30,L30,N30,R30)</f>
        <v>#DIV/0!</v>
      </c>
    </row>
    <row r="31" spans="1:22" ht="24" customHeight="1" thickBot="1">
      <c r="A31" s="107"/>
      <c r="B31" s="107"/>
      <c r="C31" s="2">
        <v>21</v>
      </c>
      <c r="D31" s="6" t="s">
        <v>37</v>
      </c>
      <c r="E31" s="9">
        <v>1</v>
      </c>
      <c r="F31" s="24"/>
      <c r="G31" s="9"/>
      <c r="H31" s="24"/>
      <c r="I31" s="9"/>
      <c r="J31" s="24"/>
      <c r="K31" s="9"/>
      <c r="L31" s="24"/>
      <c r="M31" s="9"/>
      <c r="N31" s="24"/>
      <c r="O31" s="90"/>
      <c r="P31" s="90"/>
      <c r="Q31" s="9"/>
      <c r="R31" s="24"/>
      <c r="S31" s="44">
        <f t="shared" si="7"/>
        <v>1</v>
      </c>
      <c r="T31" s="44" t="e">
        <f t="shared" si="8"/>
        <v>#DIV/0!</v>
      </c>
    </row>
    <row r="32" spans="1:22" ht="24" customHeight="1" thickBot="1">
      <c r="A32" s="107"/>
      <c r="B32" s="107"/>
      <c r="C32" s="2">
        <v>22</v>
      </c>
      <c r="D32" s="6" t="s">
        <v>38</v>
      </c>
      <c r="E32" s="9">
        <v>1</v>
      </c>
      <c r="F32" s="24"/>
      <c r="G32" s="9"/>
      <c r="H32" s="24"/>
      <c r="I32" s="9"/>
      <c r="J32" s="24"/>
      <c r="K32" s="9"/>
      <c r="L32" s="24"/>
      <c r="M32" s="9"/>
      <c r="N32" s="24"/>
      <c r="O32" s="90"/>
      <c r="P32" s="90"/>
      <c r="Q32" s="9"/>
      <c r="R32" s="24"/>
      <c r="S32" s="44">
        <f t="shared" si="7"/>
        <v>1</v>
      </c>
      <c r="T32" s="44" t="e">
        <f t="shared" si="8"/>
        <v>#DIV/0!</v>
      </c>
    </row>
    <row r="33" spans="1:22" ht="24" customHeight="1" thickBot="1">
      <c r="A33" s="107"/>
      <c r="B33" s="107"/>
      <c r="C33" s="2">
        <v>23</v>
      </c>
      <c r="D33" s="4" t="s">
        <v>71</v>
      </c>
      <c r="E33" s="9"/>
      <c r="F33" s="24"/>
      <c r="G33" s="9"/>
      <c r="H33" s="24"/>
      <c r="I33" s="9"/>
      <c r="J33" s="24"/>
      <c r="K33" s="9"/>
      <c r="L33" s="24"/>
      <c r="M33" s="9"/>
      <c r="N33" s="24"/>
      <c r="O33" s="90"/>
      <c r="P33" s="90"/>
      <c r="Q33" s="9"/>
      <c r="R33" s="24"/>
      <c r="S33" s="44" t="e">
        <f t="shared" si="7"/>
        <v>#DIV/0!</v>
      </c>
      <c r="T33" s="44" t="e">
        <f t="shared" si="8"/>
        <v>#DIV/0!</v>
      </c>
    </row>
    <row r="34" spans="1:22" ht="24" customHeight="1" thickBot="1">
      <c r="A34" s="107"/>
      <c r="B34" s="107"/>
      <c r="C34" s="2">
        <v>24</v>
      </c>
      <c r="D34" s="17" t="s">
        <v>36</v>
      </c>
      <c r="E34" s="9">
        <v>1</v>
      </c>
      <c r="F34" s="24"/>
      <c r="G34" s="9"/>
      <c r="H34" s="24"/>
      <c r="I34" s="9"/>
      <c r="J34" s="24"/>
      <c r="K34" s="9"/>
      <c r="L34" s="24"/>
      <c r="M34" s="9"/>
      <c r="N34" s="24"/>
      <c r="O34" s="90"/>
      <c r="P34" s="90"/>
      <c r="Q34" s="9"/>
      <c r="R34" s="24"/>
      <c r="S34" s="44">
        <f t="shared" si="7"/>
        <v>1</v>
      </c>
      <c r="T34" s="44" t="e">
        <f t="shared" si="8"/>
        <v>#DIV/0!</v>
      </c>
    </row>
    <row r="35" spans="1:22" ht="24" customHeight="1" thickBot="1">
      <c r="A35" s="107"/>
      <c r="B35" s="107"/>
      <c r="C35" s="2">
        <v>25</v>
      </c>
      <c r="D35" s="6" t="s">
        <v>60</v>
      </c>
      <c r="E35" s="9">
        <v>1</v>
      </c>
      <c r="F35" s="24"/>
      <c r="G35" s="9"/>
      <c r="H35" s="24"/>
      <c r="I35" s="9"/>
      <c r="J35" s="24"/>
      <c r="K35" s="9"/>
      <c r="L35" s="24"/>
      <c r="M35" s="9"/>
      <c r="N35" s="24"/>
      <c r="O35" s="90"/>
      <c r="P35" s="90"/>
      <c r="Q35" s="9"/>
      <c r="R35" s="24"/>
      <c r="S35" s="44">
        <f t="shared" si="7"/>
        <v>1</v>
      </c>
      <c r="T35" s="44" t="e">
        <f t="shared" si="8"/>
        <v>#DIV/0!</v>
      </c>
    </row>
    <row r="36" spans="1:22" ht="24" customHeight="1" thickBot="1">
      <c r="A36" s="107"/>
      <c r="B36" s="107"/>
      <c r="C36" s="2">
        <v>26</v>
      </c>
      <c r="D36" s="6" t="s">
        <v>27</v>
      </c>
      <c r="E36" s="9">
        <v>1</v>
      </c>
      <c r="F36" s="24"/>
      <c r="G36" s="9"/>
      <c r="H36" s="24"/>
      <c r="I36" s="9"/>
      <c r="J36" s="24"/>
      <c r="K36" s="9"/>
      <c r="L36" s="24"/>
      <c r="M36" s="9"/>
      <c r="N36" s="24"/>
      <c r="O36" s="90"/>
      <c r="P36" s="90"/>
      <c r="Q36" s="9"/>
      <c r="R36" s="24"/>
      <c r="S36" s="44">
        <f t="shared" ref="S36:S42" si="9">AVERAGE(E36,G36,I36,K36,M36,Q36)</f>
        <v>1</v>
      </c>
      <c r="T36" s="44" t="e">
        <f t="shared" ref="T36:T42" si="10">AVERAGE(F36,H36,J36,L36,N36,R36)</f>
        <v>#DIV/0!</v>
      </c>
    </row>
    <row r="37" spans="1:22" ht="24" customHeight="1" thickBot="1">
      <c r="A37" s="107"/>
      <c r="B37" s="107"/>
      <c r="C37" s="2">
        <v>27</v>
      </c>
      <c r="D37" s="6" t="s">
        <v>61</v>
      </c>
      <c r="E37" s="9">
        <v>1</v>
      </c>
      <c r="F37" s="24"/>
      <c r="G37" s="9"/>
      <c r="H37" s="24"/>
      <c r="I37" s="9"/>
      <c r="J37" s="24"/>
      <c r="K37" s="9"/>
      <c r="L37" s="24"/>
      <c r="M37" s="9"/>
      <c r="N37" s="24"/>
      <c r="O37" s="90"/>
      <c r="P37" s="90"/>
      <c r="Q37" s="9"/>
      <c r="R37" s="24"/>
      <c r="S37" s="44">
        <f t="shared" si="9"/>
        <v>1</v>
      </c>
      <c r="T37" s="44" t="e">
        <f t="shared" si="10"/>
        <v>#DIV/0!</v>
      </c>
    </row>
    <row r="38" spans="1:22" ht="24" customHeight="1" thickBot="1">
      <c r="A38" s="107"/>
      <c r="B38" s="107"/>
      <c r="C38" s="2">
        <v>28</v>
      </c>
      <c r="D38" s="6" t="s">
        <v>40</v>
      </c>
      <c r="E38" s="9">
        <v>1</v>
      </c>
      <c r="F38" s="24"/>
      <c r="G38" s="9"/>
      <c r="H38" s="24"/>
      <c r="I38" s="9"/>
      <c r="J38" s="24"/>
      <c r="K38" s="9"/>
      <c r="L38" s="24"/>
      <c r="M38" s="9"/>
      <c r="N38" s="24"/>
      <c r="O38" s="90"/>
      <c r="P38" s="90"/>
      <c r="Q38" s="9"/>
      <c r="R38" s="24"/>
      <c r="S38" s="44">
        <f t="shared" si="9"/>
        <v>1</v>
      </c>
      <c r="T38" s="44" t="e">
        <f t="shared" si="10"/>
        <v>#DIV/0!</v>
      </c>
    </row>
    <row r="39" spans="1:22" ht="31.5" customHeight="1" thickBot="1">
      <c r="A39" s="107"/>
      <c r="B39" s="107"/>
      <c r="C39" s="2">
        <v>29</v>
      </c>
      <c r="D39" s="19" t="s">
        <v>65</v>
      </c>
      <c r="E39" s="9">
        <v>1</v>
      </c>
      <c r="F39" s="24"/>
      <c r="G39" s="9"/>
      <c r="H39" s="24"/>
      <c r="I39" s="9"/>
      <c r="J39" s="24"/>
      <c r="K39" s="9"/>
      <c r="L39" s="24"/>
      <c r="M39" s="9"/>
      <c r="N39" s="24"/>
      <c r="O39" s="90"/>
      <c r="P39" s="90"/>
      <c r="Q39" s="9"/>
      <c r="R39" s="24"/>
      <c r="S39" s="44">
        <f t="shared" si="9"/>
        <v>1</v>
      </c>
      <c r="T39" s="44" t="e">
        <f t="shared" si="10"/>
        <v>#DIV/0!</v>
      </c>
    </row>
    <row r="40" spans="1:22" ht="24" customHeight="1" thickBot="1">
      <c r="A40" s="107"/>
      <c r="B40" s="107"/>
      <c r="C40" s="2">
        <v>30</v>
      </c>
      <c r="D40" s="4" t="s">
        <v>39</v>
      </c>
      <c r="E40" s="9">
        <v>1</v>
      </c>
      <c r="F40" s="24"/>
      <c r="G40" s="9"/>
      <c r="H40" s="24"/>
      <c r="I40" s="9"/>
      <c r="J40" s="24"/>
      <c r="K40" s="9"/>
      <c r="L40" s="24"/>
      <c r="M40" s="9"/>
      <c r="N40" s="24"/>
      <c r="O40" s="90"/>
      <c r="P40" s="90"/>
      <c r="Q40" s="9"/>
      <c r="R40" s="24"/>
      <c r="S40" s="44">
        <f t="shared" si="9"/>
        <v>1</v>
      </c>
      <c r="T40" s="44" t="e">
        <f t="shared" si="10"/>
        <v>#DIV/0!</v>
      </c>
    </row>
    <row r="41" spans="1:22" ht="24" customHeight="1" thickBot="1">
      <c r="A41" s="107"/>
      <c r="B41" s="107"/>
      <c r="C41" s="2">
        <v>31</v>
      </c>
      <c r="D41" s="7" t="s">
        <v>28</v>
      </c>
      <c r="E41" s="9">
        <v>1</v>
      </c>
      <c r="F41" s="24"/>
      <c r="G41" s="9"/>
      <c r="H41" s="24"/>
      <c r="I41" s="9"/>
      <c r="J41" s="24"/>
      <c r="K41" s="9"/>
      <c r="L41" s="24"/>
      <c r="M41" s="9"/>
      <c r="N41" s="24"/>
      <c r="O41" s="90"/>
      <c r="P41" s="90"/>
      <c r="Q41" s="9"/>
      <c r="R41" s="24"/>
      <c r="S41" s="44">
        <f t="shared" si="9"/>
        <v>1</v>
      </c>
      <c r="T41" s="44" t="e">
        <f t="shared" si="10"/>
        <v>#DIV/0!</v>
      </c>
    </row>
    <row r="42" spans="1:22" ht="24" customHeight="1" thickBot="1">
      <c r="A42" s="108"/>
      <c r="B42" s="108"/>
      <c r="C42" s="2">
        <v>32</v>
      </c>
      <c r="D42" s="4" t="s">
        <v>82</v>
      </c>
      <c r="E42" s="9">
        <v>1</v>
      </c>
      <c r="F42" s="24"/>
      <c r="G42" s="9"/>
      <c r="H42" s="24"/>
      <c r="I42" s="9"/>
      <c r="J42" s="24"/>
      <c r="K42" s="9"/>
      <c r="L42" s="24"/>
      <c r="M42" s="9"/>
      <c r="N42" s="24"/>
      <c r="O42" s="90"/>
      <c r="P42" s="90"/>
      <c r="Q42" s="9"/>
      <c r="R42" s="24"/>
      <c r="S42" s="44">
        <f t="shared" si="9"/>
        <v>1</v>
      </c>
      <c r="T42" s="44" t="e">
        <f t="shared" si="10"/>
        <v>#DIV/0!</v>
      </c>
    </row>
    <row r="43" spans="1:22" ht="16.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</row>
    <row r="44" spans="1:22" ht="18" customHeight="1">
      <c r="A44" s="113" t="s">
        <v>57</v>
      </c>
      <c r="B44" s="113"/>
      <c r="C44" s="113"/>
      <c r="D44" s="10"/>
      <c r="E44" s="118" t="s">
        <v>44</v>
      </c>
      <c r="F44" s="118"/>
      <c r="G44" s="118"/>
      <c r="H44" s="118"/>
      <c r="I44" s="118"/>
      <c r="J44" s="118"/>
      <c r="K44" s="118"/>
      <c r="L44" s="118" t="s">
        <v>48</v>
      </c>
      <c r="M44" s="118"/>
      <c r="N44" s="118"/>
      <c r="O44" s="118"/>
      <c r="P44" s="118"/>
      <c r="Q44" s="118"/>
      <c r="R44" s="118"/>
    </row>
    <row r="45" spans="1:22" ht="14.25" customHeight="1" thickBot="1">
      <c r="A45" s="125" t="s">
        <v>8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 t="s">
        <v>26</v>
      </c>
      <c r="M45" s="125"/>
      <c r="N45" s="125"/>
      <c r="O45" s="125"/>
      <c r="P45" s="125"/>
      <c r="Q45" s="125"/>
      <c r="R45" s="125"/>
    </row>
    <row r="46" spans="1:22" ht="15" customHeight="1" thickTop="1" thickBot="1">
      <c r="A46" s="111" t="s">
        <v>0</v>
      </c>
      <c r="B46" s="111" t="s">
        <v>18</v>
      </c>
      <c r="C46" s="102" t="s">
        <v>1</v>
      </c>
      <c r="D46" s="102" t="s">
        <v>2</v>
      </c>
      <c r="E46" s="104" t="s">
        <v>107</v>
      </c>
      <c r="F46" s="104"/>
      <c r="G46" s="104" t="s">
        <v>108</v>
      </c>
      <c r="H46" s="104"/>
      <c r="I46" s="104" t="s">
        <v>109</v>
      </c>
      <c r="J46" s="104"/>
      <c r="K46" s="105" t="s">
        <v>110</v>
      </c>
      <c r="L46" s="105"/>
      <c r="M46" s="105" t="s">
        <v>111</v>
      </c>
      <c r="N46" s="105"/>
      <c r="O46" s="85" t="s">
        <v>112</v>
      </c>
      <c r="P46" s="86"/>
      <c r="Q46" s="109" t="s">
        <v>113</v>
      </c>
      <c r="R46" s="110"/>
      <c r="S46" s="109" t="s">
        <v>85</v>
      </c>
      <c r="T46" s="137"/>
      <c r="U46" s="134"/>
      <c r="V46" s="134"/>
    </row>
    <row r="47" spans="1:22" ht="13.5" customHeight="1" thickTop="1" thickBot="1">
      <c r="A47" s="112"/>
      <c r="B47" s="112"/>
      <c r="C47" s="103"/>
      <c r="D47" s="103"/>
      <c r="E47" s="87" t="s">
        <v>19</v>
      </c>
      <c r="F47" s="87" t="s">
        <v>20</v>
      </c>
      <c r="G47" s="87" t="s">
        <v>19</v>
      </c>
      <c r="H47" s="87" t="s">
        <v>20</v>
      </c>
      <c r="I47" s="87" t="s">
        <v>19</v>
      </c>
      <c r="J47" s="87" t="s">
        <v>20</v>
      </c>
      <c r="K47" s="87" t="s">
        <v>19</v>
      </c>
      <c r="L47" s="87" t="s">
        <v>20</v>
      </c>
      <c r="M47" s="87" t="s">
        <v>19</v>
      </c>
      <c r="N47" s="87" t="s">
        <v>20</v>
      </c>
      <c r="O47" s="87" t="s">
        <v>19</v>
      </c>
      <c r="P47" s="87" t="s">
        <v>20</v>
      </c>
      <c r="Q47" s="87" t="s">
        <v>19</v>
      </c>
      <c r="R47" s="97" t="s">
        <v>20</v>
      </c>
      <c r="S47" s="101" t="s">
        <v>19</v>
      </c>
      <c r="T47" s="101" t="s">
        <v>20</v>
      </c>
      <c r="U47" s="98"/>
      <c r="V47" s="98"/>
    </row>
    <row r="48" spans="1:22" ht="27" customHeight="1" thickTop="1" thickBot="1">
      <c r="A48" s="126" t="s">
        <v>14</v>
      </c>
      <c r="B48" s="107" t="s">
        <v>16</v>
      </c>
      <c r="C48" s="3">
        <v>33</v>
      </c>
      <c r="D48" s="5" t="s">
        <v>49</v>
      </c>
      <c r="E48" s="34">
        <v>1</v>
      </c>
      <c r="F48" s="35"/>
      <c r="G48" s="34"/>
      <c r="H48" s="35"/>
      <c r="I48" s="34"/>
      <c r="J48" s="35"/>
      <c r="K48" s="34"/>
      <c r="L48" s="35"/>
      <c r="M48" s="34"/>
      <c r="N48" s="35"/>
      <c r="O48" s="91"/>
      <c r="P48" s="91"/>
      <c r="Q48" s="34"/>
      <c r="R48" s="35"/>
      <c r="S48" s="43">
        <f>AVERAGE(E48,G48,I48,K48,M48,Q48)</f>
        <v>1</v>
      </c>
      <c r="T48" s="43" t="e">
        <f>AVERAGE(F48,H48,J48,L48,N48,R48)</f>
        <v>#DIV/0!</v>
      </c>
    </row>
    <row r="49" spans="1:20" ht="27" customHeight="1" thickBot="1">
      <c r="A49" s="126"/>
      <c r="B49" s="107"/>
      <c r="C49" s="2">
        <v>34</v>
      </c>
      <c r="D49" s="4" t="s">
        <v>62</v>
      </c>
      <c r="E49" s="9">
        <v>1</v>
      </c>
      <c r="F49" s="24"/>
      <c r="G49" s="9"/>
      <c r="H49" s="24"/>
      <c r="I49" s="9"/>
      <c r="J49" s="24"/>
      <c r="K49" s="9"/>
      <c r="L49" s="24"/>
      <c r="M49" s="9"/>
      <c r="N49" s="24"/>
      <c r="O49" s="90"/>
      <c r="P49" s="90"/>
      <c r="Q49" s="9"/>
      <c r="R49" s="24"/>
      <c r="S49" s="44">
        <f t="shared" ref="S49:S57" si="11">AVERAGE(E49,G49,I49,K49,M49,Q49)</f>
        <v>1</v>
      </c>
      <c r="T49" s="44" t="e">
        <f t="shared" ref="T49:T57" si="12">AVERAGE(F49,H49,J49,L49,N49,R49)</f>
        <v>#DIV/0!</v>
      </c>
    </row>
    <row r="50" spans="1:20" ht="27" customHeight="1" thickBot="1">
      <c r="A50" s="126"/>
      <c r="B50" s="107"/>
      <c r="C50" s="2">
        <v>35</v>
      </c>
      <c r="D50" s="4" t="s">
        <v>136</v>
      </c>
      <c r="E50" s="9">
        <v>1</v>
      </c>
      <c r="F50" s="24"/>
      <c r="G50" s="9"/>
      <c r="H50" s="24"/>
      <c r="I50" s="9"/>
      <c r="J50" s="24"/>
      <c r="K50" s="9"/>
      <c r="L50" s="24"/>
      <c r="M50" s="9"/>
      <c r="N50" s="24"/>
      <c r="O50" s="90"/>
      <c r="P50" s="90"/>
      <c r="Q50" s="9"/>
      <c r="R50" s="24"/>
      <c r="S50" s="44">
        <f t="shared" si="11"/>
        <v>1</v>
      </c>
      <c r="T50" s="44" t="e">
        <f t="shared" si="12"/>
        <v>#DIV/0!</v>
      </c>
    </row>
    <row r="51" spans="1:20" ht="32.25" customHeight="1" thickBot="1">
      <c r="A51" s="126"/>
      <c r="B51" s="107"/>
      <c r="C51" s="2">
        <v>36</v>
      </c>
      <c r="D51" s="4" t="s">
        <v>115</v>
      </c>
      <c r="E51" s="9">
        <v>1</v>
      </c>
      <c r="F51" s="24"/>
      <c r="G51" s="9"/>
      <c r="H51" s="24"/>
      <c r="I51" s="9"/>
      <c r="J51" s="24"/>
      <c r="K51" s="9"/>
      <c r="L51" s="24"/>
      <c r="M51" s="9"/>
      <c r="N51" s="24"/>
      <c r="O51" s="90"/>
      <c r="P51" s="90"/>
      <c r="Q51" s="9"/>
      <c r="R51" s="24"/>
      <c r="S51" s="44">
        <f t="shared" si="11"/>
        <v>1</v>
      </c>
      <c r="T51" s="44" t="e">
        <f t="shared" si="12"/>
        <v>#DIV/0!</v>
      </c>
    </row>
    <row r="52" spans="1:20" ht="33" customHeight="1" thickBot="1">
      <c r="A52" s="126"/>
      <c r="B52" s="107"/>
      <c r="C52" s="2">
        <v>37</v>
      </c>
      <c r="D52" s="4" t="s">
        <v>116</v>
      </c>
      <c r="E52" s="9">
        <v>1</v>
      </c>
      <c r="F52" s="24"/>
      <c r="G52" s="9"/>
      <c r="H52" s="24"/>
      <c r="I52" s="9"/>
      <c r="J52" s="24"/>
      <c r="K52" s="9"/>
      <c r="L52" s="24"/>
      <c r="M52" s="9"/>
      <c r="N52" s="24"/>
      <c r="O52" s="90"/>
      <c r="P52" s="90"/>
      <c r="Q52" s="9"/>
      <c r="R52" s="24"/>
      <c r="S52" s="44">
        <f t="shared" si="11"/>
        <v>1</v>
      </c>
      <c r="T52" s="44" t="e">
        <f t="shared" si="12"/>
        <v>#DIV/0!</v>
      </c>
    </row>
    <row r="53" spans="1:20" ht="27" customHeight="1" thickBot="1">
      <c r="A53" s="126"/>
      <c r="B53" s="107"/>
      <c r="C53" s="2">
        <v>38</v>
      </c>
      <c r="D53" s="4" t="s">
        <v>72</v>
      </c>
      <c r="E53" s="9">
        <v>1</v>
      </c>
      <c r="F53" s="24"/>
      <c r="G53" s="9"/>
      <c r="H53" s="24"/>
      <c r="I53" s="9"/>
      <c r="J53" s="24"/>
      <c r="K53" s="9"/>
      <c r="L53" s="24"/>
      <c r="M53" s="9"/>
      <c r="N53" s="24"/>
      <c r="O53" s="90"/>
      <c r="P53" s="90"/>
      <c r="Q53" s="9"/>
      <c r="R53" s="24"/>
      <c r="S53" s="44">
        <f t="shared" si="11"/>
        <v>1</v>
      </c>
      <c r="T53" s="44" t="e">
        <f t="shared" si="12"/>
        <v>#DIV/0!</v>
      </c>
    </row>
    <row r="54" spans="1:20" ht="27" customHeight="1" thickBot="1">
      <c r="A54" s="126"/>
      <c r="B54" s="107"/>
      <c r="C54" s="2">
        <v>39</v>
      </c>
      <c r="D54" s="4" t="s">
        <v>73</v>
      </c>
      <c r="E54" s="9">
        <v>1</v>
      </c>
      <c r="F54" s="24"/>
      <c r="G54" s="9"/>
      <c r="H54" s="24"/>
      <c r="I54" s="9"/>
      <c r="J54" s="24"/>
      <c r="K54" s="9"/>
      <c r="L54" s="24"/>
      <c r="M54" s="9"/>
      <c r="N54" s="24"/>
      <c r="O54" s="90"/>
      <c r="P54" s="90"/>
      <c r="Q54" s="9"/>
      <c r="R54" s="24"/>
      <c r="S54" s="44">
        <f t="shared" si="11"/>
        <v>1</v>
      </c>
      <c r="T54" s="44" t="e">
        <f t="shared" si="12"/>
        <v>#DIV/0!</v>
      </c>
    </row>
    <row r="55" spans="1:20" ht="27" customHeight="1" thickBot="1">
      <c r="A55" s="126"/>
      <c r="B55" s="107"/>
      <c r="C55" s="2">
        <v>40</v>
      </c>
      <c r="D55" s="4" t="s">
        <v>50</v>
      </c>
      <c r="E55" s="9">
        <v>1</v>
      </c>
      <c r="F55" s="24"/>
      <c r="G55" s="9"/>
      <c r="H55" s="24"/>
      <c r="I55" s="9"/>
      <c r="J55" s="24"/>
      <c r="K55" s="9"/>
      <c r="L55" s="24"/>
      <c r="M55" s="9"/>
      <c r="N55" s="24"/>
      <c r="O55" s="90"/>
      <c r="P55" s="90"/>
      <c r="Q55" s="9"/>
      <c r="R55" s="24"/>
      <c r="S55" s="44">
        <f t="shared" si="11"/>
        <v>1</v>
      </c>
      <c r="T55" s="44" t="e">
        <f t="shared" si="12"/>
        <v>#DIV/0!</v>
      </c>
    </row>
    <row r="56" spans="1:20" ht="27" customHeight="1" thickBot="1">
      <c r="A56" s="126"/>
      <c r="B56" s="107"/>
      <c r="C56" s="2">
        <v>41</v>
      </c>
      <c r="D56" s="4" t="s">
        <v>74</v>
      </c>
      <c r="E56" s="9">
        <v>1</v>
      </c>
      <c r="F56" s="24"/>
      <c r="G56" s="9"/>
      <c r="H56" s="24"/>
      <c r="I56" s="9"/>
      <c r="J56" s="24"/>
      <c r="K56" s="9"/>
      <c r="L56" s="24"/>
      <c r="M56" s="9"/>
      <c r="N56" s="24"/>
      <c r="O56" s="90"/>
      <c r="P56" s="90"/>
      <c r="Q56" s="9"/>
      <c r="R56" s="24"/>
      <c r="S56" s="44">
        <f t="shared" si="11"/>
        <v>1</v>
      </c>
      <c r="T56" s="44" t="e">
        <f t="shared" si="12"/>
        <v>#DIV/0!</v>
      </c>
    </row>
    <row r="57" spans="1:20" ht="27" customHeight="1" thickBot="1">
      <c r="A57" s="126"/>
      <c r="B57" s="107"/>
      <c r="C57" s="2">
        <v>42</v>
      </c>
      <c r="D57" s="4" t="s">
        <v>75</v>
      </c>
      <c r="E57" s="9">
        <v>1</v>
      </c>
      <c r="F57" s="24"/>
      <c r="G57" s="9"/>
      <c r="H57" s="24"/>
      <c r="I57" s="9"/>
      <c r="J57" s="24"/>
      <c r="K57" s="9"/>
      <c r="L57" s="24"/>
      <c r="M57" s="9"/>
      <c r="N57" s="24"/>
      <c r="O57" s="90"/>
      <c r="P57" s="90"/>
      <c r="Q57" s="9"/>
      <c r="R57" s="24"/>
      <c r="S57" s="44">
        <f t="shared" si="11"/>
        <v>1</v>
      </c>
      <c r="T57" s="44" t="e">
        <f t="shared" si="12"/>
        <v>#DIV/0!</v>
      </c>
    </row>
    <row r="58" spans="1:20" ht="27" customHeight="1" thickBot="1">
      <c r="A58" s="126"/>
      <c r="B58" s="107"/>
      <c r="C58" s="2">
        <v>43</v>
      </c>
      <c r="D58" s="4" t="s">
        <v>32</v>
      </c>
      <c r="E58" s="9">
        <v>1</v>
      </c>
      <c r="F58" s="24"/>
      <c r="G58" s="9"/>
      <c r="H58" s="24"/>
      <c r="I58" s="9"/>
      <c r="J58" s="24"/>
      <c r="K58" s="9"/>
      <c r="L58" s="24"/>
      <c r="M58" s="9"/>
      <c r="N58" s="24"/>
      <c r="O58" s="90"/>
      <c r="P58" s="90"/>
      <c r="Q58" s="9"/>
      <c r="R58" s="24"/>
      <c r="S58" s="44">
        <f t="shared" ref="S58:S62" si="13">AVERAGE(E58,G58,I58,K58,M58,Q58)</f>
        <v>1</v>
      </c>
      <c r="T58" s="44" t="e">
        <f t="shared" ref="T58:T62" si="14">AVERAGE(F58,H58,J58,L58,N58,R58)</f>
        <v>#DIV/0!</v>
      </c>
    </row>
    <row r="59" spans="1:20" ht="27" customHeight="1" thickBot="1">
      <c r="A59" s="126"/>
      <c r="B59" s="107"/>
      <c r="C59" s="2">
        <v>44</v>
      </c>
      <c r="D59" s="4" t="s">
        <v>34</v>
      </c>
      <c r="E59" s="9">
        <v>1</v>
      </c>
      <c r="F59" s="24"/>
      <c r="G59" s="9"/>
      <c r="H59" s="24"/>
      <c r="I59" s="9"/>
      <c r="J59" s="24"/>
      <c r="K59" s="9"/>
      <c r="L59" s="24"/>
      <c r="M59" s="9"/>
      <c r="N59" s="24"/>
      <c r="O59" s="90"/>
      <c r="P59" s="90"/>
      <c r="Q59" s="9"/>
      <c r="R59" s="24"/>
      <c r="S59" s="44">
        <f t="shared" si="13"/>
        <v>1</v>
      </c>
      <c r="T59" s="44" t="e">
        <f t="shared" si="14"/>
        <v>#DIV/0!</v>
      </c>
    </row>
    <row r="60" spans="1:20" ht="27" customHeight="1" thickBot="1">
      <c r="A60" s="126"/>
      <c r="B60" s="107"/>
      <c r="C60" s="2">
        <v>45</v>
      </c>
      <c r="D60" s="4" t="s">
        <v>33</v>
      </c>
      <c r="E60" s="9">
        <v>1</v>
      </c>
      <c r="F60" s="24"/>
      <c r="G60" s="9"/>
      <c r="H60" s="24"/>
      <c r="I60" s="9"/>
      <c r="J60" s="24"/>
      <c r="K60" s="9"/>
      <c r="L60" s="24"/>
      <c r="M60" s="9"/>
      <c r="N60" s="24"/>
      <c r="O60" s="90"/>
      <c r="P60" s="90"/>
      <c r="Q60" s="9"/>
      <c r="R60" s="24"/>
      <c r="S60" s="44">
        <f t="shared" si="13"/>
        <v>1</v>
      </c>
      <c r="T60" s="44" t="e">
        <f t="shared" si="14"/>
        <v>#DIV/0!</v>
      </c>
    </row>
    <row r="61" spans="1:20" ht="27" customHeight="1" thickBot="1">
      <c r="A61" s="126"/>
      <c r="B61" s="107"/>
      <c r="C61" s="2">
        <v>46</v>
      </c>
      <c r="D61" s="4" t="s">
        <v>66</v>
      </c>
      <c r="E61" s="9">
        <v>1</v>
      </c>
      <c r="F61" s="24"/>
      <c r="G61" s="9"/>
      <c r="H61" s="24"/>
      <c r="I61" s="9"/>
      <c r="J61" s="24"/>
      <c r="K61" s="9"/>
      <c r="L61" s="24"/>
      <c r="M61" s="9"/>
      <c r="N61" s="24"/>
      <c r="O61" s="90"/>
      <c r="P61" s="90"/>
      <c r="Q61" s="9"/>
      <c r="R61" s="24"/>
      <c r="S61" s="44">
        <f t="shared" si="13"/>
        <v>1</v>
      </c>
      <c r="T61" s="44" t="e">
        <f t="shared" si="14"/>
        <v>#DIV/0!</v>
      </c>
    </row>
    <row r="62" spans="1:20" ht="27" customHeight="1" thickBot="1">
      <c r="A62" s="127"/>
      <c r="B62" s="128"/>
      <c r="C62" s="2">
        <v>47</v>
      </c>
      <c r="D62" s="18" t="s">
        <v>83</v>
      </c>
      <c r="E62" s="9">
        <v>1</v>
      </c>
      <c r="F62" s="24"/>
      <c r="G62" s="9"/>
      <c r="H62" s="24"/>
      <c r="I62" s="9"/>
      <c r="J62" s="24"/>
      <c r="K62" s="9"/>
      <c r="L62" s="24"/>
      <c r="M62" s="9"/>
      <c r="N62" s="24"/>
      <c r="O62" s="90"/>
      <c r="P62" s="90"/>
      <c r="Q62" s="9"/>
      <c r="R62" s="24"/>
      <c r="S62" s="44">
        <f t="shared" si="13"/>
        <v>1</v>
      </c>
      <c r="T62" s="44" t="e">
        <f t="shared" si="14"/>
        <v>#DIV/0!</v>
      </c>
    </row>
    <row r="63" spans="1:20" ht="27" customHeight="1" thickTop="1" thickBot="1">
      <c r="A63" s="45"/>
      <c r="B63" s="46"/>
      <c r="C63" s="47"/>
      <c r="D63" s="48" t="s">
        <v>86</v>
      </c>
      <c r="E63" s="49">
        <f>SUM(E6:E23,E29:E42,E48:E62)</f>
        <v>46</v>
      </c>
      <c r="F63" s="49">
        <f ca="1">F63</f>
        <v>0</v>
      </c>
      <c r="G63" s="49">
        <f>SUM(G7:G23,G29:G42,G48:G62)</f>
        <v>0</v>
      </c>
      <c r="H63" s="49">
        <f>SUM(H7:H23,H29:H42,H48:H62)</f>
        <v>0</v>
      </c>
      <c r="I63" s="49">
        <f>SUM(I7:I23,I29:I42,I48:I62)</f>
        <v>0</v>
      </c>
      <c r="J63" s="49">
        <f>SUM(J7:J23,J29:J42,J48:J62)</f>
        <v>0</v>
      </c>
      <c r="K63" s="49">
        <f>SUM(K7:K23,K29:K42,K48:K62)</f>
        <v>0</v>
      </c>
      <c r="L63" s="49">
        <f>SUM(L7:L23,L29:L42,L48:L62)</f>
        <v>0</v>
      </c>
      <c r="M63" s="49">
        <f>SUM(M7:M23,M29:M42,M48:M62)</f>
        <v>0</v>
      </c>
      <c r="N63" s="49">
        <f>SUM(N7:N23,N29:N42,N48:N62)</f>
        <v>0</v>
      </c>
      <c r="O63" s="49"/>
      <c r="P63" s="49"/>
      <c r="Q63" s="49">
        <f>SUM(Q7:Q23,Q29:Q42,Q48:Q62)</f>
        <v>0</v>
      </c>
      <c r="R63" s="49">
        <f>SUM(R7:R23,R29:R42,R48:R62)</f>
        <v>0</v>
      </c>
      <c r="S63" s="50">
        <f>SUM(E63,G63,I63,K63,M63,Q63)</f>
        <v>46</v>
      </c>
      <c r="T63" s="50">
        <f ca="1">SUM(F63,H63,J63,L63,N63,R63)</f>
        <v>0</v>
      </c>
    </row>
    <row r="64" spans="1:20" ht="27" customHeight="1" thickBot="1">
      <c r="A64" s="45"/>
      <c r="B64" s="46"/>
      <c r="C64" s="47"/>
      <c r="D64" s="48" t="s">
        <v>87</v>
      </c>
      <c r="E64" s="51">
        <f>E63/46*100</f>
        <v>100</v>
      </c>
      <c r="F64" s="51">
        <f ca="1">F63/49*100</f>
        <v>0</v>
      </c>
      <c r="G64" s="51">
        <f t="shared" ref="G64:R64" si="15">G63/49*100</f>
        <v>0</v>
      </c>
      <c r="H64" s="51">
        <f t="shared" si="15"/>
        <v>0</v>
      </c>
      <c r="I64" s="51">
        <f t="shared" si="15"/>
        <v>0</v>
      </c>
      <c r="J64" s="51">
        <f t="shared" si="15"/>
        <v>0</v>
      </c>
      <c r="K64" s="51">
        <f t="shared" si="15"/>
        <v>0</v>
      </c>
      <c r="L64" s="51">
        <f t="shared" si="15"/>
        <v>0</v>
      </c>
      <c r="M64" s="51">
        <f t="shared" si="15"/>
        <v>0</v>
      </c>
      <c r="N64" s="51">
        <f t="shared" si="15"/>
        <v>0</v>
      </c>
      <c r="O64" s="51"/>
      <c r="P64" s="51"/>
      <c r="Q64" s="51">
        <f t="shared" si="15"/>
        <v>0</v>
      </c>
      <c r="R64" s="51">
        <f t="shared" si="15"/>
        <v>0</v>
      </c>
      <c r="S64" s="52">
        <f>S63/49*100</f>
        <v>93.877551020408163</v>
      </c>
      <c r="T64" s="52">
        <f ca="1">T63/49*100</f>
        <v>65.306122448979593</v>
      </c>
    </row>
    <row r="65" spans="1:22" ht="14.25" customHeight="1">
      <c r="A65" s="113" t="s">
        <v>132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2" ht="13.5" customHeight="1">
      <c r="A66" s="113" t="s">
        <v>57</v>
      </c>
      <c r="B66" s="113"/>
      <c r="C66" s="113"/>
      <c r="D66" s="10"/>
      <c r="E66" s="118" t="s">
        <v>44</v>
      </c>
      <c r="F66" s="118"/>
      <c r="G66" s="118"/>
      <c r="H66" s="118"/>
      <c r="I66" s="118"/>
      <c r="J66" s="118"/>
      <c r="K66" s="118"/>
      <c r="L66" s="118" t="s">
        <v>48</v>
      </c>
      <c r="M66" s="118"/>
      <c r="N66" s="118"/>
      <c r="O66" s="118"/>
      <c r="P66" s="118"/>
      <c r="Q66" s="118"/>
      <c r="R66" s="118"/>
    </row>
    <row r="67" spans="1:22" ht="18" customHeight="1" thickBot="1">
      <c r="A67" s="42" t="s">
        <v>8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125" t="s">
        <v>26</v>
      </c>
      <c r="M67" s="125"/>
      <c r="N67" s="125"/>
      <c r="O67" s="125"/>
      <c r="P67" s="125"/>
      <c r="Q67" s="125"/>
      <c r="R67" s="125"/>
    </row>
    <row r="68" spans="1:22" ht="24" customHeight="1" thickTop="1" thickBot="1">
      <c r="A68" s="111" t="s">
        <v>0</v>
      </c>
      <c r="B68" s="111" t="s">
        <v>18</v>
      </c>
      <c r="C68" s="102" t="s">
        <v>1</v>
      </c>
      <c r="D68" s="102" t="s">
        <v>2</v>
      </c>
      <c r="E68" s="104" t="s">
        <v>107</v>
      </c>
      <c r="F68" s="104"/>
      <c r="G68" s="104" t="s">
        <v>108</v>
      </c>
      <c r="H68" s="104"/>
      <c r="I68" s="104" t="s">
        <v>109</v>
      </c>
      <c r="J68" s="104"/>
      <c r="K68" s="105" t="s">
        <v>110</v>
      </c>
      <c r="L68" s="105"/>
      <c r="M68" s="105" t="s">
        <v>111</v>
      </c>
      <c r="N68" s="105"/>
      <c r="O68" s="85" t="s">
        <v>112</v>
      </c>
      <c r="P68" s="86"/>
      <c r="Q68" s="109" t="s">
        <v>113</v>
      </c>
      <c r="R68" s="110"/>
      <c r="S68" s="109" t="s">
        <v>85</v>
      </c>
      <c r="T68" s="137"/>
      <c r="U68" s="134"/>
      <c r="V68" s="134"/>
    </row>
    <row r="69" spans="1:22" ht="13.5" customHeight="1" thickTop="1" thickBot="1">
      <c r="A69" s="112"/>
      <c r="B69" s="112"/>
      <c r="C69" s="103"/>
      <c r="D69" s="103"/>
      <c r="E69" s="87" t="s">
        <v>19</v>
      </c>
      <c r="F69" s="87" t="s">
        <v>20</v>
      </c>
      <c r="G69" s="87" t="s">
        <v>19</v>
      </c>
      <c r="H69" s="87" t="s">
        <v>20</v>
      </c>
      <c r="I69" s="87" t="s">
        <v>19</v>
      </c>
      <c r="J69" s="87" t="s">
        <v>20</v>
      </c>
      <c r="K69" s="87" t="s">
        <v>19</v>
      </c>
      <c r="L69" s="87" t="s">
        <v>20</v>
      </c>
      <c r="M69" s="87" t="s">
        <v>19</v>
      </c>
      <c r="N69" s="87" t="s">
        <v>20</v>
      </c>
      <c r="O69" s="87" t="s">
        <v>19</v>
      </c>
      <c r="P69" s="87" t="s">
        <v>20</v>
      </c>
      <c r="Q69" s="87" t="s">
        <v>19</v>
      </c>
      <c r="R69" s="97" t="s">
        <v>20</v>
      </c>
      <c r="S69" s="101" t="s">
        <v>19</v>
      </c>
      <c r="T69" s="101" t="s">
        <v>20</v>
      </c>
      <c r="U69" s="98"/>
      <c r="V69" s="98"/>
    </row>
    <row r="70" spans="1:22" ht="18" customHeight="1" thickTop="1" thickBot="1">
      <c r="A70" s="138" t="s">
        <v>3</v>
      </c>
      <c r="B70" s="122" t="s">
        <v>5</v>
      </c>
      <c r="C70" s="3">
        <v>48</v>
      </c>
      <c r="D70" s="5" t="s">
        <v>117</v>
      </c>
      <c r="E70" s="34">
        <v>1</v>
      </c>
      <c r="F70" s="35"/>
      <c r="G70" s="34"/>
      <c r="H70" s="35"/>
      <c r="I70" s="34"/>
      <c r="J70" s="35"/>
      <c r="K70" s="34"/>
      <c r="L70" s="35"/>
      <c r="M70" s="34"/>
      <c r="N70" s="35"/>
      <c r="O70" s="91"/>
      <c r="P70" s="91"/>
      <c r="Q70" s="34"/>
      <c r="R70" s="35"/>
      <c r="S70" s="43">
        <f>AVERAGE(E70,G70,I70,K70,M70,Q70)</f>
        <v>1</v>
      </c>
      <c r="T70" s="43" t="e">
        <f>AVERAGE(F70,H70,J70,L70,N70,R70)</f>
        <v>#DIV/0!</v>
      </c>
    </row>
    <row r="71" spans="1:22" ht="18" customHeight="1" thickBot="1">
      <c r="A71" s="138"/>
      <c r="B71" s="122"/>
      <c r="C71" s="2">
        <v>49</v>
      </c>
      <c r="D71" s="4" t="s">
        <v>35</v>
      </c>
      <c r="E71" s="9">
        <v>1</v>
      </c>
      <c r="F71" s="24"/>
      <c r="G71" s="9"/>
      <c r="H71" s="24"/>
      <c r="I71" s="9"/>
      <c r="J71" s="24"/>
      <c r="K71" s="9"/>
      <c r="L71" s="24"/>
      <c r="M71" s="9"/>
      <c r="N71" s="24"/>
      <c r="O71" s="90"/>
      <c r="P71" s="90"/>
      <c r="Q71" s="9"/>
      <c r="R71" s="24"/>
      <c r="S71" s="44">
        <f t="shared" ref="S71:S79" si="16">AVERAGE(E71,G71,I71,K71,M71,Q71)</f>
        <v>1</v>
      </c>
      <c r="T71" s="44" t="e">
        <f t="shared" ref="T71:T79" si="17">AVERAGE(F71,H71,J71,L71,N71,R71)</f>
        <v>#DIV/0!</v>
      </c>
    </row>
    <row r="72" spans="1:22" ht="18" customHeight="1" thickBot="1">
      <c r="A72" s="138"/>
      <c r="B72" s="122"/>
      <c r="C72" s="2">
        <v>50</v>
      </c>
      <c r="D72" s="4" t="s">
        <v>67</v>
      </c>
      <c r="E72" s="9">
        <v>1</v>
      </c>
      <c r="F72" s="24"/>
      <c r="G72" s="9"/>
      <c r="H72" s="24"/>
      <c r="I72" s="9"/>
      <c r="J72" s="24"/>
      <c r="K72" s="9"/>
      <c r="L72" s="24"/>
      <c r="M72" s="9"/>
      <c r="N72" s="24"/>
      <c r="O72" s="90"/>
      <c r="P72" s="90"/>
      <c r="Q72" s="9"/>
      <c r="R72" s="24"/>
      <c r="S72" s="44">
        <f t="shared" si="16"/>
        <v>1</v>
      </c>
      <c r="T72" s="44" t="e">
        <f t="shared" si="17"/>
        <v>#DIV/0!</v>
      </c>
    </row>
    <row r="73" spans="1:22" ht="30.75" customHeight="1" thickBot="1">
      <c r="A73" s="138"/>
      <c r="B73" s="122"/>
      <c r="C73" s="2">
        <v>51</v>
      </c>
      <c r="D73" s="4" t="s">
        <v>79</v>
      </c>
      <c r="E73" s="9">
        <v>1</v>
      </c>
      <c r="F73" s="24"/>
      <c r="G73" s="9"/>
      <c r="H73" s="24"/>
      <c r="I73" s="9"/>
      <c r="J73" s="24"/>
      <c r="K73" s="9"/>
      <c r="L73" s="24"/>
      <c r="M73" s="9"/>
      <c r="N73" s="24"/>
      <c r="O73" s="90"/>
      <c r="P73" s="90"/>
      <c r="Q73" s="9"/>
      <c r="R73" s="24"/>
      <c r="S73" s="44">
        <f t="shared" si="16"/>
        <v>1</v>
      </c>
      <c r="T73" s="44" t="e">
        <f t="shared" si="17"/>
        <v>#DIV/0!</v>
      </c>
    </row>
    <row r="74" spans="1:22" ht="18" customHeight="1" thickBot="1">
      <c r="A74" s="138"/>
      <c r="B74" s="130"/>
      <c r="C74" s="2">
        <v>52</v>
      </c>
      <c r="D74" s="18" t="s">
        <v>12</v>
      </c>
      <c r="E74" s="15">
        <v>1</v>
      </c>
      <c r="F74" s="31"/>
      <c r="G74" s="15"/>
      <c r="H74" s="31"/>
      <c r="I74" s="15"/>
      <c r="J74" s="31"/>
      <c r="K74" s="15"/>
      <c r="L74" s="31"/>
      <c r="M74" s="15"/>
      <c r="N74" s="31"/>
      <c r="O74" s="92"/>
      <c r="P74" s="92"/>
      <c r="Q74" s="15"/>
      <c r="R74" s="31"/>
      <c r="S74" s="44">
        <f t="shared" si="16"/>
        <v>1</v>
      </c>
      <c r="T74" s="44" t="e">
        <f t="shared" si="17"/>
        <v>#DIV/0!</v>
      </c>
    </row>
    <row r="75" spans="1:22" ht="18.75" customHeight="1" thickTop="1" thickBot="1">
      <c r="A75" s="138"/>
      <c r="B75" s="122" t="s">
        <v>6</v>
      </c>
      <c r="C75" s="2">
        <v>53</v>
      </c>
      <c r="D75" s="5" t="s">
        <v>21</v>
      </c>
      <c r="E75" s="14">
        <v>1</v>
      </c>
      <c r="F75" s="30"/>
      <c r="G75" s="14"/>
      <c r="H75" s="30"/>
      <c r="I75" s="14"/>
      <c r="J75" s="30"/>
      <c r="K75" s="14"/>
      <c r="L75" s="30"/>
      <c r="M75" s="14"/>
      <c r="N75" s="30"/>
      <c r="O75" s="93"/>
      <c r="P75" s="93"/>
      <c r="Q75" s="14"/>
      <c r="R75" s="30"/>
      <c r="S75" s="44">
        <f t="shared" si="16"/>
        <v>1</v>
      </c>
      <c r="T75" s="44" t="e">
        <f t="shared" si="17"/>
        <v>#DIV/0!</v>
      </c>
    </row>
    <row r="76" spans="1:22" ht="17.25" customHeight="1" thickBot="1">
      <c r="A76" s="138"/>
      <c r="B76" s="122"/>
      <c r="C76" s="2">
        <v>54</v>
      </c>
      <c r="D76" s="4" t="s">
        <v>22</v>
      </c>
      <c r="E76" s="9">
        <v>1</v>
      </c>
      <c r="F76" s="24"/>
      <c r="G76" s="9"/>
      <c r="H76" s="24"/>
      <c r="I76" s="9"/>
      <c r="J76" s="24"/>
      <c r="K76" s="9"/>
      <c r="L76" s="24"/>
      <c r="M76" s="9"/>
      <c r="N76" s="24"/>
      <c r="O76" s="90"/>
      <c r="P76" s="90"/>
      <c r="Q76" s="9"/>
      <c r="R76" s="24"/>
      <c r="S76" s="44">
        <f t="shared" si="16"/>
        <v>1</v>
      </c>
      <c r="T76" s="44" t="e">
        <f t="shared" si="17"/>
        <v>#DIV/0!</v>
      </c>
    </row>
    <row r="77" spans="1:22" ht="24" customHeight="1" thickBot="1">
      <c r="A77" s="138"/>
      <c r="B77" s="122"/>
      <c r="C77" s="2">
        <v>55</v>
      </c>
      <c r="D77" s="4" t="s">
        <v>23</v>
      </c>
      <c r="E77" s="9">
        <v>1</v>
      </c>
      <c r="F77" s="24"/>
      <c r="G77" s="9"/>
      <c r="H77" s="24"/>
      <c r="I77" s="9"/>
      <c r="J77" s="24"/>
      <c r="K77" s="9"/>
      <c r="L77" s="24"/>
      <c r="M77" s="9"/>
      <c r="N77" s="24"/>
      <c r="O77" s="90"/>
      <c r="P77" s="90"/>
      <c r="Q77" s="9"/>
      <c r="R77" s="24"/>
      <c r="S77" s="44">
        <f t="shared" si="16"/>
        <v>1</v>
      </c>
      <c r="T77" s="44" t="e">
        <f t="shared" si="17"/>
        <v>#DIV/0!</v>
      </c>
    </row>
    <row r="78" spans="1:22" ht="18" customHeight="1" thickBot="1">
      <c r="A78" s="138"/>
      <c r="B78" s="122"/>
      <c r="C78" s="2">
        <v>56</v>
      </c>
      <c r="D78" s="4" t="s">
        <v>51</v>
      </c>
      <c r="E78" s="9">
        <v>1</v>
      </c>
      <c r="F78" s="24"/>
      <c r="G78" s="9"/>
      <c r="H78" s="24"/>
      <c r="I78" s="9"/>
      <c r="J78" s="24"/>
      <c r="K78" s="9"/>
      <c r="L78" s="24"/>
      <c r="M78" s="9"/>
      <c r="N78" s="24"/>
      <c r="O78" s="90"/>
      <c r="P78" s="90"/>
      <c r="Q78" s="9"/>
      <c r="R78" s="24"/>
      <c r="S78" s="44">
        <f t="shared" si="16"/>
        <v>1</v>
      </c>
      <c r="T78" s="44" t="e">
        <f t="shared" si="17"/>
        <v>#DIV/0!</v>
      </c>
    </row>
    <row r="79" spans="1:22" ht="18" customHeight="1" thickBot="1">
      <c r="A79" s="138"/>
      <c r="B79" s="130"/>
      <c r="C79" s="2">
        <v>57</v>
      </c>
      <c r="D79" s="18" t="s">
        <v>24</v>
      </c>
      <c r="E79" s="15">
        <v>1</v>
      </c>
      <c r="F79" s="31"/>
      <c r="G79" s="15"/>
      <c r="H79" s="31"/>
      <c r="I79" s="15"/>
      <c r="J79" s="31"/>
      <c r="K79" s="15"/>
      <c r="L79" s="31"/>
      <c r="M79" s="15"/>
      <c r="N79" s="31"/>
      <c r="O79" s="92"/>
      <c r="P79" s="92"/>
      <c r="Q79" s="15"/>
      <c r="R79" s="31"/>
      <c r="S79" s="44">
        <f t="shared" si="16"/>
        <v>1</v>
      </c>
      <c r="T79" s="44" t="e">
        <f t="shared" si="17"/>
        <v>#DIV/0!</v>
      </c>
    </row>
    <row r="80" spans="1:22" ht="18" customHeight="1" thickTop="1" thickBot="1">
      <c r="A80" s="138"/>
      <c r="B80" s="122" t="s">
        <v>7</v>
      </c>
      <c r="C80" s="2">
        <v>58</v>
      </c>
      <c r="D80" s="5" t="s">
        <v>137</v>
      </c>
      <c r="E80" s="14">
        <v>1</v>
      </c>
      <c r="F80" s="30"/>
      <c r="G80" s="14"/>
      <c r="H80" s="30"/>
      <c r="I80" s="14"/>
      <c r="J80" s="30"/>
      <c r="K80" s="14"/>
      <c r="L80" s="30"/>
      <c r="M80" s="14"/>
      <c r="N80" s="30"/>
      <c r="O80" s="93"/>
      <c r="P80" s="93"/>
      <c r="Q80" s="14"/>
      <c r="R80" s="30"/>
      <c r="S80" s="44">
        <f t="shared" ref="S80:S90" si="18">AVERAGE(E80,G80,I80,K80,M80,Q80)</f>
        <v>1</v>
      </c>
      <c r="T80" s="44" t="e">
        <f t="shared" ref="T80:T90" si="19">AVERAGE(F80,H80,J80,L80,N80,R80)</f>
        <v>#DIV/0!</v>
      </c>
    </row>
    <row r="81" spans="1:561" ht="18" customHeight="1" thickBot="1">
      <c r="A81" s="138"/>
      <c r="B81" s="122"/>
      <c r="C81" s="2">
        <v>59</v>
      </c>
      <c r="D81" s="13" t="s">
        <v>13</v>
      </c>
      <c r="E81" s="9">
        <v>1</v>
      </c>
      <c r="F81" s="24"/>
      <c r="G81" s="9"/>
      <c r="H81" s="24"/>
      <c r="I81" s="9"/>
      <c r="J81" s="24"/>
      <c r="K81" s="9"/>
      <c r="L81" s="24"/>
      <c r="M81" s="9"/>
      <c r="N81" s="24"/>
      <c r="O81" s="90"/>
      <c r="P81" s="90"/>
      <c r="Q81" s="9"/>
      <c r="R81" s="24"/>
      <c r="S81" s="44">
        <f t="shared" si="18"/>
        <v>1</v>
      </c>
      <c r="T81" s="44" t="e">
        <f t="shared" si="19"/>
        <v>#DIV/0!</v>
      </c>
    </row>
    <row r="82" spans="1:561" ht="18" customHeight="1" thickBot="1">
      <c r="A82" s="138"/>
      <c r="B82" s="122"/>
      <c r="C82" s="2">
        <v>60</v>
      </c>
      <c r="D82" s="37" t="s">
        <v>120</v>
      </c>
      <c r="E82" s="9">
        <v>1</v>
      </c>
      <c r="F82" s="24"/>
      <c r="G82" s="9"/>
      <c r="H82" s="24"/>
      <c r="I82" s="9"/>
      <c r="J82" s="24"/>
      <c r="K82" s="9"/>
      <c r="L82" s="24"/>
      <c r="M82" s="9"/>
      <c r="N82" s="24"/>
      <c r="O82" s="90"/>
      <c r="P82" s="90"/>
      <c r="Q82" s="9"/>
      <c r="R82" s="24"/>
      <c r="S82" s="44">
        <f t="shared" si="18"/>
        <v>1</v>
      </c>
      <c r="T82" s="44" t="e">
        <f t="shared" si="19"/>
        <v>#DIV/0!</v>
      </c>
    </row>
    <row r="83" spans="1:561" ht="18" customHeight="1" thickBot="1">
      <c r="A83" s="138"/>
      <c r="B83" s="122"/>
      <c r="C83" s="2">
        <v>61</v>
      </c>
      <c r="D83" s="4" t="s">
        <v>118</v>
      </c>
      <c r="E83" s="9">
        <v>1</v>
      </c>
      <c r="F83" s="24"/>
      <c r="G83" s="9"/>
      <c r="H83" s="24"/>
      <c r="I83" s="9"/>
      <c r="J83" s="24"/>
      <c r="K83" s="9"/>
      <c r="L83" s="24"/>
      <c r="M83" s="9"/>
      <c r="N83" s="24"/>
      <c r="O83" s="90"/>
      <c r="P83" s="90"/>
      <c r="Q83" s="9"/>
      <c r="R83" s="24"/>
      <c r="S83" s="44">
        <f t="shared" si="18"/>
        <v>1</v>
      </c>
      <c r="T83" s="44" t="e">
        <f t="shared" si="19"/>
        <v>#DIV/0!</v>
      </c>
    </row>
    <row r="84" spans="1:561" ht="18" customHeight="1" thickBot="1">
      <c r="A84" s="138"/>
      <c r="B84" s="122"/>
      <c r="C84" s="2">
        <v>62</v>
      </c>
      <c r="D84" s="4" t="s">
        <v>119</v>
      </c>
      <c r="E84" s="9">
        <v>1</v>
      </c>
      <c r="F84" s="24"/>
      <c r="G84" s="9"/>
      <c r="H84" s="24"/>
      <c r="I84" s="9"/>
      <c r="J84" s="24"/>
      <c r="K84" s="9"/>
      <c r="L84" s="24"/>
      <c r="M84" s="9"/>
      <c r="N84" s="24"/>
      <c r="O84" s="90"/>
      <c r="P84" s="90"/>
      <c r="Q84" s="9"/>
      <c r="R84" s="24"/>
      <c r="S84" s="44">
        <f t="shared" si="18"/>
        <v>1</v>
      </c>
      <c r="T84" s="44" t="e">
        <f t="shared" si="19"/>
        <v>#DIV/0!</v>
      </c>
    </row>
    <row r="85" spans="1:561" ht="21" customHeight="1" thickBot="1">
      <c r="A85" s="138"/>
      <c r="B85" s="130"/>
      <c r="C85" s="2">
        <v>63</v>
      </c>
      <c r="D85" s="18" t="s">
        <v>52</v>
      </c>
      <c r="E85" s="32">
        <v>1</v>
      </c>
      <c r="F85" s="33"/>
      <c r="G85" s="32"/>
      <c r="H85" s="33"/>
      <c r="I85" s="32"/>
      <c r="J85" s="33"/>
      <c r="K85" s="32"/>
      <c r="L85" s="33"/>
      <c r="M85" s="32"/>
      <c r="N85" s="33"/>
      <c r="O85" s="94"/>
      <c r="P85" s="94"/>
      <c r="Q85" s="32"/>
      <c r="R85" s="33"/>
      <c r="S85" s="44">
        <f t="shared" si="18"/>
        <v>1</v>
      </c>
      <c r="T85" s="44" t="e">
        <f t="shared" si="19"/>
        <v>#DIV/0!</v>
      </c>
    </row>
    <row r="86" spans="1:561" ht="18.75" customHeight="1" thickTop="1" thickBot="1">
      <c r="A86" s="138"/>
      <c r="B86" s="131" t="s">
        <v>69</v>
      </c>
      <c r="C86" s="2">
        <v>64</v>
      </c>
      <c r="D86" s="38" t="s">
        <v>53</v>
      </c>
      <c r="E86" s="16">
        <v>1</v>
      </c>
      <c r="F86" s="39"/>
      <c r="G86" s="16"/>
      <c r="H86" s="39"/>
      <c r="I86" s="16"/>
      <c r="J86" s="39"/>
      <c r="K86" s="16"/>
      <c r="L86" s="39"/>
      <c r="M86" s="16"/>
      <c r="N86" s="39"/>
      <c r="O86" s="95"/>
      <c r="P86" s="95"/>
      <c r="Q86" s="16"/>
      <c r="R86" s="39"/>
      <c r="S86" s="44">
        <f t="shared" si="18"/>
        <v>1</v>
      </c>
      <c r="T86" s="44" t="e">
        <f t="shared" si="19"/>
        <v>#DIV/0!</v>
      </c>
    </row>
    <row r="87" spans="1:561" ht="18.75" customHeight="1" thickBot="1">
      <c r="A87" s="138"/>
      <c r="B87" s="132"/>
      <c r="C87" s="2">
        <v>65</v>
      </c>
      <c r="D87" s="13" t="s">
        <v>54</v>
      </c>
      <c r="E87" s="9">
        <v>1</v>
      </c>
      <c r="F87" s="24"/>
      <c r="G87" s="9"/>
      <c r="H87" s="24"/>
      <c r="I87" s="9"/>
      <c r="J87" s="24"/>
      <c r="K87" s="9"/>
      <c r="L87" s="24"/>
      <c r="M87" s="9"/>
      <c r="N87" s="24"/>
      <c r="O87" s="90"/>
      <c r="P87" s="90"/>
      <c r="Q87" s="9"/>
      <c r="R87" s="24"/>
      <c r="S87" s="44">
        <f t="shared" si="18"/>
        <v>1</v>
      </c>
      <c r="T87" s="44" t="e">
        <f t="shared" si="19"/>
        <v>#DIV/0!</v>
      </c>
    </row>
    <row r="88" spans="1:561" ht="22.5" customHeight="1" thickBot="1">
      <c r="A88" s="138"/>
      <c r="B88" s="132"/>
      <c r="C88" s="2">
        <v>66</v>
      </c>
      <c r="D88" s="4" t="s">
        <v>121</v>
      </c>
      <c r="E88" s="9">
        <v>1</v>
      </c>
      <c r="F88" s="24"/>
      <c r="G88" s="9"/>
      <c r="H88" s="24"/>
      <c r="I88" s="9"/>
      <c r="J88" s="24"/>
      <c r="K88" s="9"/>
      <c r="L88" s="24"/>
      <c r="M88" s="9"/>
      <c r="N88" s="24"/>
      <c r="O88" s="90"/>
      <c r="P88" s="90"/>
      <c r="Q88" s="9"/>
      <c r="R88" s="24"/>
      <c r="S88" s="44">
        <f t="shared" si="18"/>
        <v>1</v>
      </c>
      <c r="T88" s="44" t="e">
        <f t="shared" si="19"/>
        <v>#DIV/0!</v>
      </c>
    </row>
    <row r="89" spans="1:561" ht="19.5" customHeight="1" thickBot="1">
      <c r="A89" s="138"/>
      <c r="B89" s="132"/>
      <c r="C89" s="2">
        <v>67</v>
      </c>
      <c r="D89" s="4" t="s">
        <v>63</v>
      </c>
      <c r="E89" s="9">
        <v>1</v>
      </c>
      <c r="F89" s="24"/>
      <c r="G89" s="9"/>
      <c r="H89" s="24"/>
      <c r="I89" s="9"/>
      <c r="J89" s="24"/>
      <c r="K89" s="9"/>
      <c r="L89" s="24"/>
      <c r="M89" s="9"/>
      <c r="N89" s="24"/>
      <c r="O89" s="90"/>
      <c r="P89" s="90"/>
      <c r="Q89" s="9"/>
      <c r="R89" s="24"/>
      <c r="S89" s="44">
        <f t="shared" si="18"/>
        <v>1</v>
      </c>
      <c r="T89" s="44" t="e">
        <f t="shared" si="19"/>
        <v>#DIV/0!</v>
      </c>
    </row>
    <row r="90" spans="1:561" ht="18" customHeight="1" thickBot="1">
      <c r="A90" s="138"/>
      <c r="B90" s="133"/>
      <c r="C90" s="2">
        <v>68</v>
      </c>
      <c r="D90" s="18" t="s">
        <v>68</v>
      </c>
      <c r="E90" s="15">
        <v>1</v>
      </c>
      <c r="F90" s="31"/>
      <c r="G90" s="15"/>
      <c r="H90" s="31"/>
      <c r="I90" s="15"/>
      <c r="J90" s="31"/>
      <c r="K90" s="15"/>
      <c r="L90" s="31"/>
      <c r="M90" s="15"/>
      <c r="N90" s="31"/>
      <c r="O90" s="92"/>
      <c r="P90" s="92"/>
      <c r="Q90" s="15"/>
      <c r="R90" s="31"/>
      <c r="S90" s="44">
        <f t="shared" si="18"/>
        <v>1</v>
      </c>
      <c r="T90" s="44" t="e">
        <f t="shared" si="19"/>
        <v>#DIV/0!</v>
      </c>
    </row>
    <row r="91" spans="1:561" ht="18" customHeight="1" thickTop="1" thickBot="1">
      <c r="A91" s="138"/>
      <c r="B91" s="53"/>
      <c r="C91" s="47"/>
      <c r="D91" s="48" t="s">
        <v>88</v>
      </c>
      <c r="E91" s="49">
        <f>SUM(E70:E90)</f>
        <v>21</v>
      </c>
      <c r="F91" s="49">
        <f t="shared" ref="E91:R91" si="20">SUM(F70:F90)</f>
        <v>0</v>
      </c>
      <c r="G91" s="49">
        <f t="shared" si="20"/>
        <v>0</v>
      </c>
      <c r="H91" s="49">
        <f t="shared" si="20"/>
        <v>0</v>
      </c>
      <c r="I91" s="49">
        <f t="shared" si="20"/>
        <v>0</v>
      </c>
      <c r="J91" s="49">
        <f t="shared" si="20"/>
        <v>0</v>
      </c>
      <c r="K91" s="49">
        <f t="shared" si="20"/>
        <v>0</v>
      </c>
      <c r="L91" s="49">
        <f t="shared" si="20"/>
        <v>0</v>
      </c>
      <c r="M91" s="49">
        <f t="shared" si="20"/>
        <v>0</v>
      </c>
      <c r="N91" s="49">
        <f t="shared" si="20"/>
        <v>0</v>
      </c>
      <c r="O91" s="49"/>
      <c r="P91" s="49"/>
      <c r="Q91" s="49">
        <f t="shared" si="20"/>
        <v>0</v>
      </c>
      <c r="R91" s="49">
        <f t="shared" si="20"/>
        <v>0</v>
      </c>
      <c r="S91" s="50">
        <f>SUM(E91,G91,I91,K91,M91,Q91)</f>
        <v>21</v>
      </c>
      <c r="T91" s="50">
        <f>SUM(F91,H91,J91,L91,N91,R91)</f>
        <v>0</v>
      </c>
    </row>
    <row r="92" spans="1:561" ht="18" customHeight="1" thickBot="1">
      <c r="A92" s="138"/>
      <c r="B92" s="53"/>
      <c r="C92" s="47"/>
      <c r="D92" s="48" t="s">
        <v>87</v>
      </c>
      <c r="E92" s="49">
        <f>E91/21*100</f>
        <v>100</v>
      </c>
      <c r="F92" s="49">
        <f t="shared" ref="F92:R92" si="21">F91/21*100</f>
        <v>0</v>
      </c>
      <c r="G92" s="49">
        <f t="shared" si="21"/>
        <v>0</v>
      </c>
      <c r="H92" s="49">
        <f t="shared" si="21"/>
        <v>0</v>
      </c>
      <c r="I92" s="49">
        <f t="shared" si="21"/>
        <v>0</v>
      </c>
      <c r="J92" s="49">
        <f t="shared" si="21"/>
        <v>0</v>
      </c>
      <c r="K92" s="49">
        <f t="shared" si="21"/>
        <v>0</v>
      </c>
      <c r="L92" s="49">
        <f t="shared" si="21"/>
        <v>0</v>
      </c>
      <c r="M92" s="49">
        <f t="shared" si="21"/>
        <v>0</v>
      </c>
      <c r="N92" s="49">
        <f t="shared" si="21"/>
        <v>0</v>
      </c>
      <c r="O92" s="49"/>
      <c r="P92" s="49"/>
      <c r="Q92" s="49">
        <f t="shared" si="21"/>
        <v>0</v>
      </c>
      <c r="R92" s="49">
        <f t="shared" si="21"/>
        <v>0</v>
      </c>
      <c r="S92" s="52">
        <f>S91/21*100</f>
        <v>100</v>
      </c>
      <c r="T92" s="52">
        <f>T91/21*100</f>
        <v>0</v>
      </c>
    </row>
    <row r="93" spans="1:561" ht="21" customHeight="1">
      <c r="A93" s="113" t="s">
        <v>132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</row>
    <row r="94" spans="1:561" ht="21" customHeight="1">
      <c r="A94" s="113" t="s">
        <v>57</v>
      </c>
      <c r="B94" s="113"/>
      <c r="C94" s="113"/>
      <c r="D94" s="10"/>
      <c r="E94" s="118" t="s">
        <v>44</v>
      </c>
      <c r="F94" s="118"/>
      <c r="G94" s="118"/>
      <c r="H94" s="118"/>
      <c r="I94" s="118"/>
      <c r="J94" s="118"/>
      <c r="K94" s="118"/>
      <c r="L94" s="118" t="s">
        <v>48</v>
      </c>
      <c r="M94" s="118"/>
      <c r="N94" s="118"/>
      <c r="O94" s="118"/>
      <c r="P94" s="118"/>
      <c r="Q94" s="118"/>
      <c r="R94" s="118"/>
    </row>
    <row r="95" spans="1:561" ht="20.25" customHeight="1" thickBot="1">
      <c r="A95" s="42" t="s">
        <v>8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125" t="s">
        <v>26</v>
      </c>
      <c r="M95" s="125"/>
      <c r="N95" s="125"/>
      <c r="O95" s="125"/>
      <c r="P95" s="125"/>
      <c r="Q95" s="125"/>
      <c r="R95" s="125"/>
    </row>
    <row r="96" spans="1:561" ht="15" customHeight="1" thickTop="1" thickBot="1">
      <c r="A96" s="111" t="s">
        <v>0</v>
      </c>
      <c r="B96" s="111" t="s">
        <v>18</v>
      </c>
      <c r="C96" s="102" t="s">
        <v>1</v>
      </c>
      <c r="D96" s="102" t="s">
        <v>2</v>
      </c>
      <c r="E96" s="104" t="s">
        <v>107</v>
      </c>
      <c r="F96" s="104"/>
      <c r="G96" s="104" t="s">
        <v>108</v>
      </c>
      <c r="H96" s="104"/>
      <c r="I96" s="104" t="s">
        <v>109</v>
      </c>
      <c r="J96" s="104"/>
      <c r="K96" s="105" t="s">
        <v>110</v>
      </c>
      <c r="L96" s="105"/>
      <c r="M96" s="105" t="s">
        <v>111</v>
      </c>
      <c r="N96" s="105"/>
      <c r="O96" s="85" t="s">
        <v>112</v>
      </c>
      <c r="P96" s="86"/>
      <c r="Q96" s="109" t="s">
        <v>113</v>
      </c>
      <c r="R96" s="110"/>
      <c r="S96" s="109" t="s">
        <v>85</v>
      </c>
      <c r="T96" s="137"/>
      <c r="U96" s="134"/>
      <c r="V96" s="134"/>
    </row>
    <row r="97" spans="1:22" ht="13.5" customHeight="1" thickTop="1" thickBot="1">
      <c r="A97" s="112"/>
      <c r="B97" s="112"/>
      <c r="C97" s="103"/>
      <c r="D97" s="103"/>
      <c r="E97" s="87" t="s">
        <v>19</v>
      </c>
      <c r="F97" s="87" t="s">
        <v>20</v>
      </c>
      <c r="G97" s="87" t="s">
        <v>19</v>
      </c>
      <c r="H97" s="87" t="s">
        <v>20</v>
      </c>
      <c r="I97" s="87" t="s">
        <v>19</v>
      </c>
      <c r="J97" s="87" t="s">
        <v>20</v>
      </c>
      <c r="K97" s="87" t="s">
        <v>19</v>
      </c>
      <c r="L97" s="87" t="s">
        <v>20</v>
      </c>
      <c r="M97" s="87" t="s">
        <v>19</v>
      </c>
      <c r="N97" s="87" t="s">
        <v>20</v>
      </c>
      <c r="O97" s="87" t="s">
        <v>19</v>
      </c>
      <c r="P97" s="87" t="s">
        <v>20</v>
      </c>
      <c r="Q97" s="87" t="s">
        <v>19</v>
      </c>
      <c r="R97" s="97" t="s">
        <v>20</v>
      </c>
      <c r="S97" s="101" t="s">
        <v>19</v>
      </c>
      <c r="T97" s="101" t="s">
        <v>20</v>
      </c>
      <c r="U97" s="98"/>
      <c r="V97" s="98"/>
    </row>
    <row r="98" spans="1:22" ht="24" customHeight="1" thickTop="1" thickBot="1">
      <c r="A98" s="138" t="s">
        <v>4</v>
      </c>
      <c r="B98" s="129" t="s">
        <v>56</v>
      </c>
      <c r="C98" s="60">
        <v>69</v>
      </c>
      <c r="D98" s="8" t="s">
        <v>125</v>
      </c>
      <c r="E98" s="25">
        <v>1</v>
      </c>
      <c r="F98" s="26"/>
      <c r="G98" s="25"/>
      <c r="H98" s="26"/>
      <c r="I98" s="25"/>
      <c r="J98" s="26"/>
      <c r="K98" s="25"/>
      <c r="L98" s="26"/>
      <c r="M98" s="25"/>
      <c r="N98" s="26"/>
      <c r="O98" s="89"/>
      <c r="P98" s="89"/>
      <c r="Q98" s="25"/>
      <c r="R98" s="26"/>
      <c r="S98" s="43">
        <f>AVERAGE(E98,G98,I98,K98,M98,Q98)</f>
        <v>1</v>
      </c>
      <c r="T98" s="43" t="e">
        <f>AVERAGE(F98,H98,J98,L98,N98,R98)</f>
        <v>#DIV/0!</v>
      </c>
    </row>
    <row r="99" spans="1:22" ht="24" customHeight="1" thickBot="1">
      <c r="A99" s="138"/>
      <c r="B99" s="129"/>
      <c r="C99" s="60">
        <v>70</v>
      </c>
      <c r="D99" s="8" t="s">
        <v>124</v>
      </c>
      <c r="E99" s="9">
        <v>1</v>
      </c>
      <c r="F99" s="24"/>
      <c r="G99" s="9"/>
      <c r="H99" s="24"/>
      <c r="I99" s="9"/>
      <c r="J99" s="24"/>
      <c r="K99" s="9"/>
      <c r="L99" s="24"/>
      <c r="M99" s="9"/>
      <c r="N99" s="24"/>
      <c r="O99" s="90"/>
      <c r="P99" s="90"/>
      <c r="Q99" s="9"/>
      <c r="R99" s="24"/>
      <c r="S99" s="44">
        <f t="shared" ref="S99:S107" si="22">AVERAGE(E99,G99,I99,K99,M99,Q99)</f>
        <v>1</v>
      </c>
      <c r="T99" s="44" t="e">
        <f t="shared" ref="T99:T107" si="23">AVERAGE(F99,H99,J99,L99,N99,R99)</f>
        <v>#DIV/0!</v>
      </c>
    </row>
    <row r="100" spans="1:22" ht="24" customHeight="1" thickBot="1">
      <c r="A100" s="138"/>
      <c r="B100" s="129"/>
      <c r="C100" s="60">
        <v>71</v>
      </c>
      <c r="D100" s="12" t="s">
        <v>29</v>
      </c>
      <c r="E100" s="9">
        <v>1</v>
      </c>
      <c r="F100" s="24"/>
      <c r="G100" s="9"/>
      <c r="H100" s="24"/>
      <c r="I100" s="9"/>
      <c r="J100" s="24"/>
      <c r="K100" s="9"/>
      <c r="L100" s="24"/>
      <c r="M100" s="9"/>
      <c r="N100" s="24"/>
      <c r="O100" s="90"/>
      <c r="P100" s="90"/>
      <c r="Q100" s="9"/>
      <c r="R100" s="24"/>
      <c r="S100" s="44">
        <f t="shared" si="22"/>
        <v>1</v>
      </c>
      <c r="T100" s="44" t="e">
        <f t="shared" si="23"/>
        <v>#DIV/0!</v>
      </c>
    </row>
    <row r="101" spans="1:22" ht="24" customHeight="1" thickBot="1">
      <c r="A101" s="138"/>
      <c r="B101" s="129"/>
      <c r="C101" s="60">
        <v>72</v>
      </c>
      <c r="D101" s="12" t="s">
        <v>143</v>
      </c>
      <c r="E101" s="9">
        <v>1</v>
      </c>
      <c r="F101" s="24"/>
      <c r="G101" s="9"/>
      <c r="H101" s="24"/>
      <c r="I101" s="9"/>
      <c r="J101" s="24"/>
      <c r="K101" s="9"/>
      <c r="L101" s="24"/>
      <c r="M101" s="9"/>
      <c r="N101" s="24"/>
      <c r="O101" s="90"/>
      <c r="P101" s="90"/>
      <c r="Q101" s="9"/>
      <c r="R101" s="24"/>
      <c r="S101" s="44">
        <f t="shared" si="22"/>
        <v>1</v>
      </c>
      <c r="T101" s="44" t="e">
        <f t="shared" si="23"/>
        <v>#DIV/0!</v>
      </c>
    </row>
    <row r="102" spans="1:22" ht="24" customHeight="1" thickBot="1">
      <c r="A102" s="138"/>
      <c r="B102" s="129"/>
      <c r="C102" s="60">
        <v>73</v>
      </c>
      <c r="D102" s="55" t="s">
        <v>11</v>
      </c>
      <c r="E102" s="9">
        <v>1</v>
      </c>
      <c r="F102" s="24"/>
      <c r="G102" s="9"/>
      <c r="H102" s="24"/>
      <c r="I102" s="9"/>
      <c r="J102" s="24"/>
      <c r="K102" s="9"/>
      <c r="L102" s="24"/>
      <c r="M102" s="9"/>
      <c r="N102" s="24"/>
      <c r="O102" s="90"/>
      <c r="P102" s="90"/>
      <c r="Q102" s="9"/>
      <c r="R102" s="24"/>
      <c r="S102" s="44">
        <f t="shared" si="22"/>
        <v>1</v>
      </c>
      <c r="T102" s="44" t="e">
        <f t="shared" si="23"/>
        <v>#DIV/0!</v>
      </c>
    </row>
    <row r="103" spans="1:22" ht="24" customHeight="1" thickBot="1">
      <c r="A103" s="138"/>
      <c r="B103" s="129"/>
      <c r="C103" s="60">
        <v>74</v>
      </c>
      <c r="D103" s="56" t="s">
        <v>55</v>
      </c>
      <c r="E103" s="9">
        <v>1</v>
      </c>
      <c r="F103" s="24"/>
      <c r="G103" s="9"/>
      <c r="H103" s="24"/>
      <c r="I103" s="9"/>
      <c r="J103" s="24"/>
      <c r="K103" s="9"/>
      <c r="L103" s="24"/>
      <c r="M103" s="9"/>
      <c r="N103" s="24"/>
      <c r="O103" s="90"/>
      <c r="P103" s="90"/>
      <c r="Q103" s="9"/>
      <c r="R103" s="24"/>
      <c r="S103" s="44">
        <f t="shared" si="22"/>
        <v>1</v>
      </c>
      <c r="T103" s="44" t="e">
        <f t="shared" si="23"/>
        <v>#DIV/0!</v>
      </c>
    </row>
    <row r="104" spans="1:22" ht="24" customHeight="1" thickBot="1">
      <c r="A104" s="138"/>
      <c r="B104" s="129"/>
      <c r="C104" s="60">
        <v>75</v>
      </c>
      <c r="D104" s="56" t="s">
        <v>84</v>
      </c>
      <c r="E104" s="9">
        <v>1</v>
      </c>
      <c r="F104" s="24"/>
      <c r="G104" s="9"/>
      <c r="H104" s="24"/>
      <c r="I104" s="9"/>
      <c r="J104" s="24"/>
      <c r="K104" s="9"/>
      <c r="L104" s="24"/>
      <c r="M104" s="9"/>
      <c r="N104" s="24"/>
      <c r="O104" s="90"/>
      <c r="P104" s="90"/>
      <c r="Q104" s="9"/>
      <c r="R104" s="24"/>
      <c r="S104" s="44">
        <f t="shared" si="22"/>
        <v>1</v>
      </c>
      <c r="T104" s="44" t="e">
        <f t="shared" si="23"/>
        <v>#DIV/0!</v>
      </c>
    </row>
    <row r="105" spans="1:22" ht="24" customHeight="1" thickBot="1">
      <c r="A105" s="138"/>
      <c r="B105" s="129"/>
      <c r="C105" s="60">
        <v>76</v>
      </c>
      <c r="D105" s="12" t="s">
        <v>122</v>
      </c>
      <c r="E105" s="9">
        <v>1</v>
      </c>
      <c r="F105" s="24"/>
      <c r="G105" s="9"/>
      <c r="H105" s="24"/>
      <c r="I105" s="9"/>
      <c r="J105" s="24"/>
      <c r="K105" s="9"/>
      <c r="L105" s="24"/>
      <c r="M105" s="9"/>
      <c r="N105" s="24"/>
      <c r="O105" s="90"/>
      <c r="P105" s="90"/>
      <c r="Q105" s="9"/>
      <c r="R105" s="24"/>
      <c r="S105" s="44">
        <f t="shared" si="22"/>
        <v>1</v>
      </c>
      <c r="T105" s="44" t="e">
        <f t="shared" si="23"/>
        <v>#DIV/0!</v>
      </c>
    </row>
    <row r="106" spans="1:22" ht="30" customHeight="1" thickBot="1">
      <c r="A106" s="138"/>
      <c r="B106" s="129"/>
      <c r="C106" s="60">
        <v>77</v>
      </c>
      <c r="D106" s="12" t="s">
        <v>123</v>
      </c>
      <c r="E106" s="9">
        <v>1</v>
      </c>
      <c r="F106" s="24"/>
      <c r="G106" s="9"/>
      <c r="H106" s="24"/>
      <c r="I106" s="9"/>
      <c r="J106" s="24"/>
      <c r="K106" s="9"/>
      <c r="L106" s="24"/>
      <c r="M106" s="9"/>
      <c r="N106" s="24"/>
      <c r="O106" s="90"/>
      <c r="P106" s="90"/>
      <c r="Q106" s="9"/>
      <c r="R106" s="24"/>
      <c r="S106" s="44">
        <f t="shared" si="22"/>
        <v>1</v>
      </c>
      <c r="T106" s="44" t="e">
        <f t="shared" si="23"/>
        <v>#DIV/0!</v>
      </c>
    </row>
    <row r="107" spans="1:22" ht="24" customHeight="1" thickBot="1">
      <c r="A107" s="138"/>
      <c r="B107" s="129"/>
      <c r="C107" s="60">
        <v>78</v>
      </c>
      <c r="D107" s="57" t="s">
        <v>76</v>
      </c>
      <c r="E107" s="9">
        <v>1</v>
      </c>
      <c r="F107" s="24"/>
      <c r="G107" s="9"/>
      <c r="H107" s="24"/>
      <c r="I107" s="9"/>
      <c r="J107" s="24"/>
      <c r="K107" s="9"/>
      <c r="L107" s="24"/>
      <c r="M107" s="9"/>
      <c r="N107" s="24"/>
      <c r="O107" s="90"/>
      <c r="P107" s="90"/>
      <c r="Q107" s="9"/>
      <c r="R107" s="24"/>
      <c r="S107" s="44">
        <f t="shared" si="22"/>
        <v>1</v>
      </c>
      <c r="T107" s="44" t="e">
        <f t="shared" si="23"/>
        <v>#DIV/0!</v>
      </c>
    </row>
    <row r="108" spans="1:22" ht="24" customHeight="1" thickTop="1" thickBot="1">
      <c r="A108" s="138"/>
      <c r="B108" s="61"/>
      <c r="C108" s="62"/>
      <c r="D108" s="58" t="s">
        <v>89</v>
      </c>
      <c r="E108" s="49">
        <f t="shared" ref="E108:R108" si="24">SUM(E98:E107)</f>
        <v>10</v>
      </c>
      <c r="F108" s="49">
        <f t="shared" si="24"/>
        <v>0</v>
      </c>
      <c r="G108" s="49">
        <f t="shared" si="24"/>
        <v>0</v>
      </c>
      <c r="H108" s="49">
        <f t="shared" si="24"/>
        <v>0</v>
      </c>
      <c r="I108" s="49">
        <f t="shared" si="24"/>
        <v>0</v>
      </c>
      <c r="J108" s="49">
        <f t="shared" si="24"/>
        <v>0</v>
      </c>
      <c r="K108" s="49">
        <f t="shared" si="24"/>
        <v>0</v>
      </c>
      <c r="L108" s="49">
        <f t="shared" si="24"/>
        <v>0</v>
      </c>
      <c r="M108" s="49">
        <f t="shared" si="24"/>
        <v>0</v>
      </c>
      <c r="N108" s="49">
        <f t="shared" si="24"/>
        <v>0</v>
      </c>
      <c r="O108" s="49"/>
      <c r="P108" s="49"/>
      <c r="Q108" s="49">
        <f t="shared" si="24"/>
        <v>0</v>
      </c>
      <c r="R108" s="49">
        <f t="shared" si="24"/>
        <v>0</v>
      </c>
      <c r="S108" s="50">
        <f>SUM(E108,G108,I108,K108,M108,Q108)</f>
        <v>10</v>
      </c>
      <c r="T108" s="50">
        <f>SUM(F108,H108,J108,L108,N108,R108)</f>
        <v>0</v>
      </c>
    </row>
    <row r="109" spans="1:22" ht="24" customHeight="1" thickBot="1">
      <c r="A109" s="138"/>
      <c r="B109" s="61"/>
      <c r="C109" s="62"/>
      <c r="D109" s="58" t="s">
        <v>87</v>
      </c>
      <c r="E109" s="49">
        <f>E108/10*100</f>
        <v>100</v>
      </c>
      <c r="F109" s="49">
        <f t="shared" ref="F109:R109" si="25">F108/10*100</f>
        <v>0</v>
      </c>
      <c r="G109" s="49">
        <f t="shared" si="25"/>
        <v>0</v>
      </c>
      <c r="H109" s="49">
        <f t="shared" si="25"/>
        <v>0</v>
      </c>
      <c r="I109" s="49">
        <f t="shared" si="25"/>
        <v>0</v>
      </c>
      <c r="J109" s="49">
        <f t="shared" si="25"/>
        <v>0</v>
      </c>
      <c r="K109" s="49">
        <f t="shared" si="25"/>
        <v>0</v>
      </c>
      <c r="L109" s="49">
        <f t="shared" si="25"/>
        <v>0</v>
      </c>
      <c r="M109" s="49">
        <f t="shared" si="25"/>
        <v>0</v>
      </c>
      <c r="N109" s="49">
        <f t="shared" si="25"/>
        <v>0</v>
      </c>
      <c r="O109" s="49"/>
      <c r="P109" s="49"/>
      <c r="Q109" s="49">
        <f t="shared" si="25"/>
        <v>0</v>
      </c>
      <c r="R109" s="49">
        <f t="shared" si="25"/>
        <v>0</v>
      </c>
      <c r="S109" s="52">
        <f>S108/10*100</f>
        <v>100</v>
      </c>
      <c r="T109" s="52">
        <f>T108/10*100</f>
        <v>0</v>
      </c>
    </row>
    <row r="110" spans="1:22" ht="24" customHeight="1" thickTop="1" thickBot="1">
      <c r="A110" s="138" t="s">
        <v>17</v>
      </c>
      <c r="B110" s="129" t="s">
        <v>45</v>
      </c>
      <c r="C110" s="60">
        <v>79</v>
      </c>
      <c r="D110" s="59" t="s">
        <v>30</v>
      </c>
      <c r="E110" s="9">
        <v>1</v>
      </c>
      <c r="F110" s="24"/>
      <c r="G110" s="9"/>
      <c r="H110" s="24"/>
      <c r="I110" s="9"/>
      <c r="J110" s="24"/>
      <c r="K110" s="9"/>
      <c r="L110" s="24"/>
      <c r="M110" s="9"/>
      <c r="N110" s="24"/>
      <c r="O110" s="90"/>
      <c r="P110" s="90"/>
      <c r="Q110" s="9"/>
      <c r="R110" s="24"/>
      <c r="S110" s="44">
        <f t="shared" ref="S110:S117" si="26">AVERAGE(E110,G110,I110,K110,M110,Q110)</f>
        <v>1</v>
      </c>
      <c r="T110" s="44" t="e">
        <f t="shared" ref="T110:T117" si="27">AVERAGE(F110,H110,J110,L110,N110,R110)</f>
        <v>#DIV/0!</v>
      </c>
    </row>
    <row r="111" spans="1:22" ht="24" customHeight="1" thickBot="1">
      <c r="A111" s="138"/>
      <c r="B111" s="129"/>
      <c r="C111" s="60">
        <v>80</v>
      </c>
      <c r="D111" s="55" t="s">
        <v>43</v>
      </c>
      <c r="E111" s="9">
        <v>1</v>
      </c>
      <c r="F111" s="24"/>
      <c r="G111" s="9"/>
      <c r="H111" s="24"/>
      <c r="I111" s="9"/>
      <c r="J111" s="24"/>
      <c r="K111" s="9"/>
      <c r="L111" s="24"/>
      <c r="M111" s="9"/>
      <c r="N111" s="24"/>
      <c r="O111" s="90"/>
      <c r="P111" s="90"/>
      <c r="Q111" s="9"/>
      <c r="R111" s="24"/>
      <c r="S111" s="44">
        <f t="shared" si="26"/>
        <v>1</v>
      </c>
      <c r="T111" s="44" t="e">
        <f t="shared" si="27"/>
        <v>#DIV/0!</v>
      </c>
    </row>
    <row r="112" spans="1:22" ht="24" customHeight="1" thickBot="1">
      <c r="A112" s="138"/>
      <c r="B112" s="129"/>
      <c r="C112" s="60">
        <v>81</v>
      </c>
      <c r="D112" s="12" t="s">
        <v>129</v>
      </c>
      <c r="E112" s="9">
        <v>1</v>
      </c>
      <c r="F112" s="24"/>
      <c r="G112" s="9"/>
      <c r="H112" s="24"/>
      <c r="I112" s="9"/>
      <c r="J112" s="24"/>
      <c r="K112" s="9"/>
      <c r="L112" s="24"/>
      <c r="M112" s="9"/>
      <c r="N112" s="24"/>
      <c r="O112" s="90"/>
      <c r="P112" s="90"/>
      <c r="Q112" s="9"/>
      <c r="R112" s="24"/>
      <c r="S112" s="44">
        <f t="shared" si="26"/>
        <v>1</v>
      </c>
      <c r="T112" s="44" t="e">
        <f t="shared" si="27"/>
        <v>#DIV/0!</v>
      </c>
    </row>
    <row r="113" spans="1:22" ht="24" customHeight="1" thickBot="1">
      <c r="A113" s="138"/>
      <c r="B113" s="129"/>
      <c r="C113" s="60">
        <v>82</v>
      </c>
      <c r="D113" s="12" t="s">
        <v>77</v>
      </c>
      <c r="E113" s="9">
        <v>1</v>
      </c>
      <c r="F113" s="24"/>
      <c r="G113" s="9"/>
      <c r="H113" s="24"/>
      <c r="I113" s="9"/>
      <c r="J113" s="24"/>
      <c r="K113" s="9"/>
      <c r="L113" s="24"/>
      <c r="M113" s="9"/>
      <c r="N113" s="24"/>
      <c r="O113" s="90"/>
      <c r="P113" s="90"/>
      <c r="Q113" s="9"/>
      <c r="R113" s="24"/>
      <c r="S113" s="44">
        <f t="shared" si="26"/>
        <v>1</v>
      </c>
      <c r="T113" s="44" t="e">
        <f t="shared" si="27"/>
        <v>#DIV/0!</v>
      </c>
    </row>
    <row r="114" spans="1:22" ht="24" customHeight="1" thickBot="1">
      <c r="A114" s="138"/>
      <c r="B114" s="129"/>
      <c r="C114" s="60">
        <v>83</v>
      </c>
      <c r="D114" s="12" t="s">
        <v>25</v>
      </c>
      <c r="E114" s="9">
        <v>1</v>
      </c>
      <c r="F114" s="24"/>
      <c r="G114" s="9"/>
      <c r="H114" s="24"/>
      <c r="I114" s="9"/>
      <c r="J114" s="24"/>
      <c r="K114" s="9"/>
      <c r="L114" s="24"/>
      <c r="M114" s="9"/>
      <c r="N114" s="24"/>
      <c r="O114" s="90"/>
      <c r="P114" s="90"/>
      <c r="Q114" s="9"/>
      <c r="R114" s="24"/>
      <c r="S114" s="44">
        <f t="shared" si="26"/>
        <v>1</v>
      </c>
      <c r="T114" s="44" t="e">
        <f t="shared" si="27"/>
        <v>#DIV/0!</v>
      </c>
    </row>
    <row r="115" spans="1:22" ht="24" customHeight="1" thickBot="1">
      <c r="A115" s="138"/>
      <c r="B115" s="129"/>
      <c r="C115" s="60">
        <v>84</v>
      </c>
      <c r="D115" s="12" t="s">
        <v>31</v>
      </c>
      <c r="E115" s="22">
        <v>1</v>
      </c>
      <c r="F115" s="23"/>
      <c r="G115" s="22"/>
      <c r="H115" s="23"/>
      <c r="I115" s="22"/>
      <c r="J115" s="23"/>
      <c r="K115" s="22"/>
      <c r="L115" s="23"/>
      <c r="M115" s="22"/>
      <c r="N115" s="23"/>
      <c r="O115" s="96"/>
      <c r="P115" s="96"/>
      <c r="Q115" s="22"/>
      <c r="R115" s="23"/>
      <c r="S115" s="44">
        <f t="shared" si="26"/>
        <v>1</v>
      </c>
      <c r="T115" s="44" t="e">
        <f t="shared" si="27"/>
        <v>#DIV/0!</v>
      </c>
    </row>
    <row r="116" spans="1:22" ht="24" customHeight="1" thickBot="1">
      <c r="A116" s="138"/>
      <c r="B116" s="129"/>
      <c r="C116" s="60">
        <v>85</v>
      </c>
      <c r="D116" s="12" t="s">
        <v>127</v>
      </c>
      <c r="E116" s="22">
        <v>1</v>
      </c>
      <c r="F116" s="23"/>
      <c r="G116" s="22"/>
      <c r="H116" s="23"/>
      <c r="I116" s="22"/>
      <c r="J116" s="23"/>
      <c r="K116" s="22"/>
      <c r="L116" s="23"/>
      <c r="M116" s="22"/>
      <c r="N116" s="23"/>
      <c r="O116" s="96"/>
      <c r="P116" s="96"/>
      <c r="Q116" s="22"/>
      <c r="R116" s="23"/>
      <c r="S116" s="44">
        <f t="shared" si="26"/>
        <v>1</v>
      </c>
      <c r="T116" s="44"/>
    </row>
    <row r="117" spans="1:22" ht="24" customHeight="1" thickBot="1">
      <c r="A117" s="138"/>
      <c r="B117" s="129"/>
      <c r="C117" s="60">
        <v>86</v>
      </c>
      <c r="D117" s="12" t="s">
        <v>126</v>
      </c>
      <c r="E117" s="25">
        <v>1</v>
      </c>
      <c r="F117" s="26"/>
      <c r="G117" s="25"/>
      <c r="H117" s="26"/>
      <c r="I117" s="25"/>
      <c r="J117" s="26"/>
      <c r="K117" s="25"/>
      <c r="L117" s="26"/>
      <c r="M117" s="25"/>
      <c r="N117" s="26"/>
      <c r="O117" s="89"/>
      <c r="P117" s="89"/>
      <c r="Q117" s="25"/>
      <c r="R117" s="26"/>
      <c r="S117" s="44">
        <f t="shared" si="26"/>
        <v>1</v>
      </c>
      <c r="T117" s="44" t="e">
        <f t="shared" si="27"/>
        <v>#DIV/0!</v>
      </c>
    </row>
    <row r="118" spans="1:22" ht="24" customHeight="1" thickBot="1">
      <c r="A118" s="138"/>
      <c r="B118" s="61"/>
      <c r="C118" s="62"/>
      <c r="D118" s="58" t="s">
        <v>90</v>
      </c>
      <c r="E118" s="49">
        <f>SUM(E110:E117)</f>
        <v>8</v>
      </c>
      <c r="F118" s="49">
        <f t="shared" ref="F118:R118" si="28">SUM(F110:F117)</f>
        <v>0</v>
      </c>
      <c r="G118" s="49">
        <f t="shared" si="28"/>
        <v>0</v>
      </c>
      <c r="H118" s="49">
        <f t="shared" si="28"/>
        <v>0</v>
      </c>
      <c r="I118" s="49">
        <f t="shared" si="28"/>
        <v>0</v>
      </c>
      <c r="J118" s="49">
        <f t="shared" si="28"/>
        <v>0</v>
      </c>
      <c r="K118" s="49">
        <f t="shared" si="28"/>
        <v>0</v>
      </c>
      <c r="L118" s="49">
        <f t="shared" si="28"/>
        <v>0</v>
      </c>
      <c r="M118" s="49">
        <f t="shared" si="28"/>
        <v>0</v>
      </c>
      <c r="N118" s="49">
        <f t="shared" si="28"/>
        <v>0</v>
      </c>
      <c r="O118" s="49"/>
      <c r="P118" s="49"/>
      <c r="Q118" s="49">
        <f t="shared" si="28"/>
        <v>0</v>
      </c>
      <c r="R118" s="49">
        <f t="shared" si="28"/>
        <v>0</v>
      </c>
      <c r="S118" s="54">
        <f>SUM(E118,G118,I118,K118,M118,Q118)</f>
        <v>8</v>
      </c>
      <c r="T118" s="54">
        <f>SUM(F118,H118,J118,L118,N118,R118)</f>
        <v>0</v>
      </c>
    </row>
    <row r="119" spans="1:22" ht="24" customHeight="1" thickBot="1">
      <c r="A119" s="138"/>
      <c r="B119" s="61"/>
      <c r="C119" s="62"/>
      <c r="D119" s="58" t="s">
        <v>87</v>
      </c>
      <c r="E119" s="49">
        <f>E118/8*100</f>
        <v>100</v>
      </c>
      <c r="F119" s="49">
        <f t="shared" ref="F119:R119" si="29">F118/7*100</f>
        <v>0</v>
      </c>
      <c r="G119" s="49">
        <f t="shared" si="29"/>
        <v>0</v>
      </c>
      <c r="H119" s="49">
        <f t="shared" si="29"/>
        <v>0</v>
      </c>
      <c r="I119" s="49">
        <f t="shared" si="29"/>
        <v>0</v>
      </c>
      <c r="J119" s="49">
        <f t="shared" si="29"/>
        <v>0</v>
      </c>
      <c r="K119" s="49">
        <f t="shared" si="29"/>
        <v>0</v>
      </c>
      <c r="L119" s="49">
        <f t="shared" si="29"/>
        <v>0</v>
      </c>
      <c r="M119" s="49">
        <f t="shared" si="29"/>
        <v>0</v>
      </c>
      <c r="N119" s="49">
        <f t="shared" si="29"/>
        <v>0</v>
      </c>
      <c r="O119" s="49"/>
      <c r="P119" s="49"/>
      <c r="Q119" s="49">
        <f t="shared" si="29"/>
        <v>0</v>
      </c>
      <c r="R119" s="49">
        <f t="shared" si="29"/>
        <v>0</v>
      </c>
      <c r="S119" s="52">
        <f>S118/7*100</f>
        <v>114.28571428571428</v>
      </c>
      <c r="T119" s="52">
        <f>T118/7*100</f>
        <v>0</v>
      </c>
    </row>
    <row r="120" spans="1:22" ht="23.25" customHeight="1">
      <c r="A120" s="113" t="s">
        <v>132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2" ht="21" customHeight="1">
      <c r="A121" s="113" t="s">
        <v>57</v>
      </c>
      <c r="B121" s="113"/>
      <c r="C121" s="113"/>
      <c r="D121" s="10"/>
      <c r="E121" s="118" t="s">
        <v>44</v>
      </c>
      <c r="F121" s="118"/>
      <c r="G121" s="118"/>
      <c r="H121" s="118"/>
      <c r="I121" s="118"/>
      <c r="J121" s="118"/>
      <c r="K121" s="118"/>
      <c r="L121" s="118" t="s">
        <v>48</v>
      </c>
      <c r="M121" s="118"/>
      <c r="N121" s="118"/>
      <c r="O121" s="118"/>
      <c r="P121" s="118"/>
      <c r="Q121" s="118"/>
      <c r="R121" s="118"/>
    </row>
    <row r="122" spans="1:22" ht="18" customHeight="1" thickBot="1">
      <c r="A122" s="42" t="s">
        <v>8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125" t="s">
        <v>26</v>
      </c>
      <c r="M122" s="125"/>
      <c r="N122" s="125"/>
      <c r="O122" s="125"/>
      <c r="P122" s="125"/>
      <c r="Q122" s="125"/>
      <c r="R122" s="125"/>
    </row>
    <row r="123" spans="1:22" ht="15" customHeight="1" thickTop="1" thickBot="1">
      <c r="A123" s="111" t="s">
        <v>0</v>
      </c>
      <c r="B123" s="111" t="s">
        <v>18</v>
      </c>
      <c r="C123" s="102" t="s">
        <v>1</v>
      </c>
      <c r="D123" s="102" t="s">
        <v>2</v>
      </c>
      <c r="E123" s="104" t="s">
        <v>107</v>
      </c>
      <c r="F123" s="104"/>
      <c r="G123" s="104" t="s">
        <v>108</v>
      </c>
      <c r="H123" s="104"/>
      <c r="I123" s="104" t="s">
        <v>109</v>
      </c>
      <c r="J123" s="104"/>
      <c r="K123" s="105" t="s">
        <v>110</v>
      </c>
      <c r="L123" s="105"/>
      <c r="M123" s="105" t="s">
        <v>111</v>
      </c>
      <c r="N123" s="105"/>
      <c r="O123" s="85" t="s">
        <v>112</v>
      </c>
      <c r="P123" s="86"/>
      <c r="Q123" s="109" t="s">
        <v>113</v>
      </c>
      <c r="R123" s="110"/>
      <c r="S123" s="109" t="s">
        <v>85</v>
      </c>
      <c r="T123" s="137"/>
      <c r="U123" s="134"/>
      <c r="V123" s="134"/>
    </row>
    <row r="124" spans="1:22" ht="13.5" customHeight="1" thickTop="1" thickBot="1">
      <c r="A124" s="112"/>
      <c r="B124" s="112"/>
      <c r="C124" s="103"/>
      <c r="D124" s="103"/>
      <c r="E124" s="87" t="s">
        <v>19</v>
      </c>
      <c r="F124" s="87" t="s">
        <v>20</v>
      </c>
      <c r="G124" s="87" t="s">
        <v>19</v>
      </c>
      <c r="H124" s="87" t="s">
        <v>20</v>
      </c>
      <c r="I124" s="87" t="s">
        <v>19</v>
      </c>
      <c r="J124" s="87" t="s">
        <v>20</v>
      </c>
      <c r="K124" s="87" t="s">
        <v>19</v>
      </c>
      <c r="L124" s="87" t="s">
        <v>20</v>
      </c>
      <c r="M124" s="87" t="s">
        <v>19</v>
      </c>
      <c r="N124" s="87" t="s">
        <v>20</v>
      </c>
      <c r="O124" s="87" t="s">
        <v>19</v>
      </c>
      <c r="P124" s="87" t="s">
        <v>20</v>
      </c>
      <c r="Q124" s="87" t="s">
        <v>19</v>
      </c>
      <c r="R124" s="97" t="s">
        <v>20</v>
      </c>
      <c r="S124" s="101" t="s">
        <v>19</v>
      </c>
      <c r="T124" s="101" t="s">
        <v>20</v>
      </c>
      <c r="U124" s="98"/>
      <c r="V124" s="98"/>
    </row>
    <row r="125" spans="1:22" ht="33" customHeight="1" thickTop="1" thickBot="1">
      <c r="A125" s="138" t="s">
        <v>46</v>
      </c>
      <c r="B125" s="138"/>
      <c r="C125" s="63">
        <v>87</v>
      </c>
      <c r="D125" s="5" t="s">
        <v>138</v>
      </c>
      <c r="E125" s="14">
        <v>1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29"/>
      <c r="S125" s="43">
        <f>AVERAGE(E125,G125,I125,K125,M125,Q125)</f>
        <v>1</v>
      </c>
      <c r="T125" s="43" t="e">
        <f>AVERAGE(F125,H125,J125,L125,N125,R125)</f>
        <v>#DIV/0!</v>
      </c>
    </row>
    <row r="126" spans="1:22" ht="36" customHeight="1" thickBot="1">
      <c r="A126" s="138"/>
      <c r="B126" s="138"/>
      <c r="C126" s="64">
        <v>88</v>
      </c>
      <c r="D126" s="5" t="s">
        <v>146</v>
      </c>
      <c r="E126" s="9">
        <v>1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21"/>
      <c r="S126" s="44">
        <f t="shared" ref="S126:S132" si="30">AVERAGE(E126,G126,I126,K126,M126,Q126)</f>
        <v>1</v>
      </c>
      <c r="T126" s="44" t="e">
        <f t="shared" ref="T126:T132" si="31">AVERAGE(F126,H126,J126,L126,N126,R126)</f>
        <v>#DIV/0!</v>
      </c>
    </row>
    <row r="127" spans="1:22" ht="24.95" customHeight="1" thickBot="1">
      <c r="A127" s="138"/>
      <c r="B127" s="138"/>
      <c r="C127" s="64">
        <v>89</v>
      </c>
      <c r="D127" s="4" t="s">
        <v>139</v>
      </c>
      <c r="E127" s="9">
        <v>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21"/>
      <c r="S127" s="44">
        <f t="shared" si="30"/>
        <v>1</v>
      </c>
      <c r="T127" s="44" t="e">
        <f t="shared" si="31"/>
        <v>#DIV/0!</v>
      </c>
    </row>
    <row r="128" spans="1:22" ht="24.95" customHeight="1" thickBot="1">
      <c r="A128" s="138"/>
      <c r="B128" s="138"/>
      <c r="C128" s="64">
        <v>90</v>
      </c>
      <c r="D128" s="4" t="s">
        <v>140</v>
      </c>
      <c r="E128" s="9">
        <v>1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21"/>
      <c r="S128" s="44">
        <f t="shared" si="30"/>
        <v>1</v>
      </c>
      <c r="T128" s="44" t="e">
        <f t="shared" si="31"/>
        <v>#DIV/0!</v>
      </c>
    </row>
    <row r="129" spans="1:20" ht="33" customHeight="1" thickBot="1">
      <c r="A129" s="138"/>
      <c r="B129" s="138"/>
      <c r="C129" s="64">
        <v>91</v>
      </c>
      <c r="D129" s="5" t="s">
        <v>128</v>
      </c>
      <c r="E129" s="14">
        <v>1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29"/>
      <c r="S129" s="44">
        <f t="shared" si="30"/>
        <v>1</v>
      </c>
      <c r="T129" s="44" t="e">
        <f t="shared" si="31"/>
        <v>#DIV/0!</v>
      </c>
    </row>
    <row r="130" spans="1:20" ht="24.95" customHeight="1" thickBot="1">
      <c r="A130" s="138"/>
      <c r="B130" s="138"/>
      <c r="C130" s="64">
        <v>92</v>
      </c>
      <c r="D130" s="4" t="s">
        <v>141</v>
      </c>
      <c r="E130" s="9">
        <v>1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21"/>
      <c r="S130" s="44">
        <f t="shared" si="30"/>
        <v>1</v>
      </c>
      <c r="T130" s="44" t="e">
        <f t="shared" si="31"/>
        <v>#DIV/0!</v>
      </c>
    </row>
    <row r="131" spans="1:20" ht="24.95" customHeight="1" thickBot="1">
      <c r="A131" s="138"/>
      <c r="B131" s="138"/>
      <c r="C131" s="64">
        <v>93</v>
      </c>
      <c r="D131" s="4" t="s">
        <v>144</v>
      </c>
      <c r="E131" s="9">
        <v>1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21"/>
      <c r="S131" s="44">
        <f t="shared" si="30"/>
        <v>1</v>
      </c>
      <c r="T131" s="44" t="e">
        <f t="shared" si="31"/>
        <v>#DIV/0!</v>
      </c>
    </row>
    <row r="132" spans="1:20" ht="24.95" customHeight="1" thickBot="1">
      <c r="A132" s="138"/>
      <c r="B132" s="138"/>
      <c r="C132" s="64">
        <v>94</v>
      </c>
      <c r="D132" s="4" t="s">
        <v>145</v>
      </c>
      <c r="E132" s="9">
        <v>1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21"/>
      <c r="S132" s="44">
        <f t="shared" si="30"/>
        <v>1</v>
      </c>
      <c r="T132" s="44" t="e">
        <f t="shared" si="31"/>
        <v>#DIV/0!</v>
      </c>
    </row>
    <row r="133" spans="1:20" ht="24.95" customHeight="1" thickBot="1">
      <c r="A133" s="138"/>
      <c r="B133" s="138"/>
      <c r="C133" s="64">
        <v>95</v>
      </c>
      <c r="D133" s="4" t="s">
        <v>150</v>
      </c>
      <c r="E133" s="9">
        <v>1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21"/>
      <c r="S133" s="44">
        <f t="shared" ref="S133:S138" si="32">AVERAGE(E133,G133,I133,K133,M133,Q133)</f>
        <v>1</v>
      </c>
      <c r="T133" s="44" t="e">
        <f t="shared" ref="T133:T138" si="33">AVERAGE(F133,H133,J133,L133,N133,R133)</f>
        <v>#DIV/0!</v>
      </c>
    </row>
    <row r="134" spans="1:20" ht="24.95" customHeight="1" thickBot="1">
      <c r="A134" s="138"/>
      <c r="B134" s="138"/>
      <c r="C134" s="64">
        <v>96</v>
      </c>
      <c r="D134" s="4" t="s">
        <v>151</v>
      </c>
      <c r="E134" s="9">
        <v>1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21"/>
      <c r="S134" s="44">
        <f t="shared" si="32"/>
        <v>1</v>
      </c>
      <c r="T134" s="44" t="e">
        <f t="shared" si="33"/>
        <v>#DIV/0!</v>
      </c>
    </row>
    <row r="135" spans="1:20" ht="24.95" customHeight="1" thickBot="1">
      <c r="A135" s="138"/>
      <c r="B135" s="138"/>
      <c r="C135" s="64">
        <v>97</v>
      </c>
      <c r="D135" s="4" t="s">
        <v>152</v>
      </c>
      <c r="E135" s="146">
        <v>1</v>
      </c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7"/>
      <c r="S135" s="44">
        <f t="shared" si="32"/>
        <v>1</v>
      </c>
      <c r="T135" s="44"/>
    </row>
    <row r="136" spans="1:20" ht="24.95" customHeight="1" thickBot="1">
      <c r="A136" s="138"/>
      <c r="B136" s="138"/>
      <c r="C136" s="64">
        <v>98</v>
      </c>
      <c r="D136" s="148" t="s">
        <v>148</v>
      </c>
      <c r="E136" s="146">
        <v>1</v>
      </c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7"/>
      <c r="S136" s="44">
        <f t="shared" si="32"/>
        <v>1</v>
      </c>
      <c r="T136" s="44"/>
    </row>
    <row r="137" spans="1:20" ht="24.95" customHeight="1" thickBot="1">
      <c r="A137" s="138"/>
      <c r="B137" s="138"/>
      <c r="C137" s="64">
        <v>99</v>
      </c>
      <c r="D137" s="145" t="s">
        <v>153</v>
      </c>
      <c r="E137" s="146">
        <v>1</v>
      </c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7"/>
      <c r="S137" s="44">
        <f t="shared" si="32"/>
        <v>1</v>
      </c>
      <c r="T137" s="44"/>
    </row>
    <row r="138" spans="1:20" ht="24.95" customHeight="1" thickBot="1">
      <c r="A138" s="138"/>
      <c r="B138" s="138"/>
      <c r="C138" s="64">
        <v>100</v>
      </c>
      <c r="D138" s="18" t="s">
        <v>149</v>
      </c>
      <c r="E138" s="15">
        <v>1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36"/>
      <c r="S138" s="44">
        <f t="shared" si="32"/>
        <v>1</v>
      </c>
      <c r="T138" s="44" t="e">
        <f t="shared" si="33"/>
        <v>#DIV/0!</v>
      </c>
    </row>
    <row r="139" spans="1:20" ht="19.5" customHeight="1" thickBot="1">
      <c r="A139" s="138"/>
      <c r="B139" s="138"/>
      <c r="C139" s="65"/>
      <c r="D139" s="48" t="s">
        <v>91</v>
      </c>
      <c r="E139" s="49">
        <f>SUM(E125:E138)</f>
        <v>14</v>
      </c>
      <c r="F139" s="49">
        <f t="shared" ref="F139:R139" si="34">SUM(F125:F138)</f>
        <v>0</v>
      </c>
      <c r="G139" s="49">
        <f t="shared" si="34"/>
        <v>0</v>
      </c>
      <c r="H139" s="49">
        <f t="shared" si="34"/>
        <v>0</v>
      </c>
      <c r="I139" s="49">
        <f t="shared" si="34"/>
        <v>0</v>
      </c>
      <c r="J139" s="49">
        <f t="shared" si="34"/>
        <v>0</v>
      </c>
      <c r="K139" s="49">
        <f t="shared" si="34"/>
        <v>0</v>
      </c>
      <c r="L139" s="49">
        <f t="shared" si="34"/>
        <v>0</v>
      </c>
      <c r="M139" s="49">
        <f t="shared" si="34"/>
        <v>0</v>
      </c>
      <c r="N139" s="49">
        <f t="shared" si="34"/>
        <v>0</v>
      </c>
      <c r="O139" s="49"/>
      <c r="P139" s="49"/>
      <c r="Q139" s="49">
        <f t="shared" si="34"/>
        <v>0</v>
      </c>
      <c r="R139" s="49">
        <f t="shared" si="34"/>
        <v>0</v>
      </c>
      <c r="S139" s="54">
        <f>SUM(E139,G139,I139,K139,M139,Q139)</f>
        <v>14</v>
      </c>
      <c r="T139" s="54">
        <f>SUM(F139,H139,J139,L139,N139,R139)</f>
        <v>0</v>
      </c>
    </row>
    <row r="140" spans="1:20" ht="20.25" customHeight="1" thickBot="1">
      <c r="A140" s="138"/>
      <c r="B140" s="138"/>
      <c r="C140" s="65"/>
      <c r="D140" s="48" t="s">
        <v>87</v>
      </c>
      <c r="E140" s="49">
        <f>E139/14*100</f>
        <v>100</v>
      </c>
      <c r="F140" s="49">
        <f t="shared" ref="F140:R140" si="35">F139/13*100</f>
        <v>0</v>
      </c>
      <c r="G140" s="49">
        <f t="shared" si="35"/>
        <v>0</v>
      </c>
      <c r="H140" s="49">
        <f t="shared" si="35"/>
        <v>0</v>
      </c>
      <c r="I140" s="49">
        <f t="shared" si="35"/>
        <v>0</v>
      </c>
      <c r="J140" s="49">
        <f t="shared" si="35"/>
        <v>0</v>
      </c>
      <c r="K140" s="49">
        <f t="shared" si="35"/>
        <v>0</v>
      </c>
      <c r="L140" s="49">
        <f t="shared" si="35"/>
        <v>0</v>
      </c>
      <c r="M140" s="49">
        <f t="shared" si="35"/>
        <v>0</v>
      </c>
      <c r="N140" s="49">
        <f t="shared" si="35"/>
        <v>0</v>
      </c>
      <c r="O140" s="49"/>
      <c r="P140" s="49"/>
      <c r="Q140" s="49">
        <f t="shared" si="35"/>
        <v>0</v>
      </c>
      <c r="R140" s="49">
        <f t="shared" si="35"/>
        <v>0</v>
      </c>
      <c r="S140" s="52">
        <f>S139/13*100</f>
        <v>107.69230769230769</v>
      </c>
      <c r="T140" s="52">
        <f>T139/13*100</f>
        <v>0</v>
      </c>
    </row>
    <row r="141" spans="1:20" ht="15.75" customHeight="1">
      <c r="A141" s="135" t="s">
        <v>92</v>
      </c>
      <c r="B141" s="71" t="s">
        <v>130</v>
      </c>
      <c r="C141" s="72"/>
      <c r="D141" s="73"/>
      <c r="E141" s="66">
        <f>SUM(E63+E91,E108,E118,E139)</f>
        <v>99</v>
      </c>
      <c r="F141" s="66">
        <f>SUM(F39,F74,F92,F107,F125,F139)</f>
        <v>0</v>
      </c>
      <c r="G141" s="66">
        <f>SUM(G39,G74,G92,G107,G125,G139)</f>
        <v>0</v>
      </c>
      <c r="H141" s="66">
        <f>SUM(H39,H74,H92,H107,H125,H139)</f>
        <v>0</v>
      </c>
      <c r="I141" s="66">
        <f>SUM(I39,I74,I92,I107,I125,I139)</f>
        <v>0</v>
      </c>
      <c r="J141" s="66">
        <f>SUM(J39,J74,J92,J107,J125,J139)</f>
        <v>0</v>
      </c>
      <c r="K141" s="66">
        <f>SUM(K39,K74,K92,K107,K125,K139)</f>
        <v>0</v>
      </c>
      <c r="L141" s="66">
        <f>SUM(L39,L74,L92,L107,L125,L139)</f>
        <v>0</v>
      </c>
      <c r="M141" s="66">
        <f>SUM(M39,M74,M92,M107,M125,M139)</f>
        <v>0</v>
      </c>
      <c r="N141" s="66">
        <f>SUM(N39,N74,N92,N107,N125,N139)</f>
        <v>0</v>
      </c>
      <c r="O141" s="66"/>
      <c r="P141" s="66"/>
      <c r="Q141" s="66">
        <f>SUM(Q39,Q74,Q92,Q107,Q125,Q139)</f>
        <v>0</v>
      </c>
      <c r="R141" s="66">
        <f>SUM(R39,R74,R92,R107,R125,R139)</f>
        <v>0</v>
      </c>
      <c r="S141" s="67">
        <f>AVERAGE(E141,G141,I141,K141,M141,Q141)</f>
        <v>16.5</v>
      </c>
      <c r="T141" s="68">
        <f>AVERAGE(F141,H141,J141,L141,N141,R141)</f>
        <v>0</v>
      </c>
    </row>
    <row r="142" spans="1:20" ht="29.25" customHeight="1" thickBot="1">
      <c r="A142" s="136"/>
      <c r="B142" s="74" t="s">
        <v>131</v>
      </c>
      <c r="C142" s="75"/>
      <c r="D142" s="76"/>
      <c r="E142" s="69">
        <f>E141/100*100</f>
        <v>99</v>
      </c>
      <c r="F142" s="69">
        <f t="shared" ref="F142:R142" si="36">F141/100*100</f>
        <v>0</v>
      </c>
      <c r="G142" s="69">
        <f t="shared" si="36"/>
        <v>0</v>
      </c>
      <c r="H142" s="69">
        <f t="shared" si="36"/>
        <v>0</v>
      </c>
      <c r="I142" s="69">
        <f t="shared" si="36"/>
        <v>0</v>
      </c>
      <c r="J142" s="69">
        <f t="shared" si="36"/>
        <v>0</v>
      </c>
      <c r="K142" s="69">
        <f t="shared" si="36"/>
        <v>0</v>
      </c>
      <c r="L142" s="69">
        <f t="shared" si="36"/>
        <v>0</v>
      </c>
      <c r="M142" s="69">
        <f t="shared" si="36"/>
        <v>0</v>
      </c>
      <c r="N142" s="69">
        <f t="shared" si="36"/>
        <v>0</v>
      </c>
      <c r="O142" s="69"/>
      <c r="P142" s="69"/>
      <c r="Q142" s="69">
        <f t="shared" si="36"/>
        <v>0</v>
      </c>
      <c r="R142" s="69">
        <f t="shared" si="36"/>
        <v>0</v>
      </c>
      <c r="S142" s="70">
        <f>S141/100*100</f>
        <v>16.5</v>
      </c>
      <c r="T142" s="70">
        <f>T141/100*100</f>
        <v>0</v>
      </c>
    </row>
  </sheetData>
  <mergeCells count="121">
    <mergeCell ref="U27:V27"/>
    <mergeCell ref="U46:V46"/>
    <mergeCell ref="U68:V68"/>
    <mergeCell ref="U96:V96"/>
    <mergeCell ref="U123:V123"/>
    <mergeCell ref="U4:V4"/>
    <mergeCell ref="A141:A142"/>
    <mergeCell ref="M123:N123"/>
    <mergeCell ref="Q123:R123"/>
    <mergeCell ref="S4:T4"/>
    <mergeCell ref="S27:T27"/>
    <mergeCell ref="S46:T46"/>
    <mergeCell ref="S68:T68"/>
    <mergeCell ref="S96:T96"/>
    <mergeCell ref="S123:T123"/>
    <mergeCell ref="A70:A92"/>
    <mergeCell ref="A98:A109"/>
    <mergeCell ref="A110:A119"/>
    <mergeCell ref="A125:B140"/>
    <mergeCell ref="L122:R122"/>
    <mergeCell ref="A123:A124"/>
    <mergeCell ref="B123:B124"/>
    <mergeCell ref="C123:C124"/>
    <mergeCell ref="D123:D124"/>
    <mergeCell ref="E123:F123"/>
    <mergeCell ref="G123:H123"/>
    <mergeCell ref="I123:J123"/>
    <mergeCell ref="K123:L123"/>
    <mergeCell ref="B110:B117"/>
    <mergeCell ref="A121:C121"/>
    <mergeCell ref="E121:K121"/>
    <mergeCell ref="L121:R121"/>
    <mergeCell ref="A96:A97"/>
    <mergeCell ref="B96:B97"/>
    <mergeCell ref="C96:C97"/>
    <mergeCell ref="D96:D97"/>
    <mergeCell ref="I96:J96"/>
    <mergeCell ref="K96:L96"/>
    <mergeCell ref="M96:N96"/>
    <mergeCell ref="Q96:R96"/>
    <mergeCell ref="E96:F96"/>
    <mergeCell ref="G96:H96"/>
    <mergeCell ref="A120:T120"/>
    <mergeCell ref="A94:C94"/>
    <mergeCell ref="E94:K94"/>
    <mergeCell ref="L94:R94"/>
    <mergeCell ref="L95:R95"/>
    <mergeCell ref="B98:B107"/>
    <mergeCell ref="A66:C66"/>
    <mergeCell ref="E66:K66"/>
    <mergeCell ref="L66:R66"/>
    <mergeCell ref="L67:R67"/>
    <mergeCell ref="B70:B74"/>
    <mergeCell ref="B75:B79"/>
    <mergeCell ref="B80:B85"/>
    <mergeCell ref="B86:B90"/>
    <mergeCell ref="A93:T93"/>
    <mergeCell ref="A26:K26"/>
    <mergeCell ref="L26:R26"/>
    <mergeCell ref="A43:R43"/>
    <mergeCell ref="A44:C44"/>
    <mergeCell ref="E44:K44"/>
    <mergeCell ref="L44:R44"/>
    <mergeCell ref="A45:K45"/>
    <mergeCell ref="L45:R45"/>
    <mergeCell ref="A48:A62"/>
    <mergeCell ref="B48:B62"/>
    <mergeCell ref="Q27:R27"/>
    <mergeCell ref="A46:A47"/>
    <mergeCell ref="B46:B47"/>
    <mergeCell ref="C46:C47"/>
    <mergeCell ref="D46:D47"/>
    <mergeCell ref="E46:F46"/>
    <mergeCell ref="G46:H46"/>
    <mergeCell ref="I46:J46"/>
    <mergeCell ref="K46:L46"/>
    <mergeCell ref="M46:N46"/>
    <mergeCell ref="Q46:R46"/>
    <mergeCell ref="A27:A28"/>
    <mergeCell ref="B27:B28"/>
    <mergeCell ref="C27:C28"/>
    <mergeCell ref="A24:R24"/>
    <mergeCell ref="A25:C25"/>
    <mergeCell ref="E25:K25"/>
    <mergeCell ref="L25:R25"/>
    <mergeCell ref="A4:A5"/>
    <mergeCell ref="B4:B5"/>
    <mergeCell ref="C4:C5"/>
    <mergeCell ref="D4:D5"/>
    <mergeCell ref="E4:F4"/>
    <mergeCell ref="G4:H4"/>
    <mergeCell ref="A6:B23"/>
    <mergeCell ref="A1:R1"/>
    <mergeCell ref="A2:C2"/>
    <mergeCell ref="E2:K2"/>
    <mergeCell ref="L2:R2"/>
    <mergeCell ref="A3:K3"/>
    <mergeCell ref="L3:R3"/>
    <mergeCell ref="I4:J4"/>
    <mergeCell ref="K4:L4"/>
    <mergeCell ref="M4:N4"/>
    <mergeCell ref="Q4:R4"/>
    <mergeCell ref="D27:D28"/>
    <mergeCell ref="E27:F27"/>
    <mergeCell ref="G27:H27"/>
    <mergeCell ref="I27:J27"/>
    <mergeCell ref="K27:L27"/>
    <mergeCell ref="M27:N27"/>
    <mergeCell ref="A29:A42"/>
    <mergeCell ref="B29:B42"/>
    <mergeCell ref="Q68:R68"/>
    <mergeCell ref="A68:A69"/>
    <mergeCell ref="B68:B69"/>
    <mergeCell ref="C68:C69"/>
    <mergeCell ref="D68:D69"/>
    <mergeCell ref="E68:F68"/>
    <mergeCell ref="G68:H68"/>
    <mergeCell ref="I68:J68"/>
    <mergeCell ref="K68:L68"/>
    <mergeCell ref="M68:N68"/>
    <mergeCell ref="A65:T65"/>
  </mergeCells>
  <printOptions horizontalCentered="1" verticalCentered="1"/>
  <pageMargins left="0" right="0" top="0" bottom="0" header="0" footer="0"/>
  <pageSetup paperSize="9" scale="1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"/>
  <sheetViews>
    <sheetView rightToLeft="1" topLeftCell="T1" workbookViewId="0">
      <selection activeCell="U21" sqref="U21"/>
    </sheetView>
  </sheetViews>
  <sheetFormatPr defaultRowHeight="14.25"/>
  <sheetData>
    <row r="1" spans="1:38" ht="15">
      <c r="A1" s="143"/>
      <c r="B1" s="139" t="s">
        <v>93</v>
      </c>
      <c r="C1" s="140"/>
      <c r="D1" s="140"/>
      <c r="E1" s="140"/>
      <c r="F1" s="140"/>
      <c r="G1" s="141"/>
      <c r="H1" s="139" t="s">
        <v>94</v>
      </c>
      <c r="I1" s="140"/>
      <c r="J1" s="140"/>
      <c r="K1" s="140"/>
      <c r="L1" s="140"/>
      <c r="M1" s="141"/>
      <c r="N1" s="139" t="s">
        <v>95</v>
      </c>
      <c r="O1" s="140"/>
      <c r="P1" s="140"/>
      <c r="Q1" s="140"/>
      <c r="R1" s="140"/>
      <c r="S1" s="141"/>
      <c r="T1" s="139" t="s">
        <v>96</v>
      </c>
      <c r="U1" s="140"/>
      <c r="V1" s="140"/>
      <c r="W1" s="140"/>
      <c r="X1" s="140"/>
      <c r="Y1" s="141"/>
      <c r="Z1" s="139" t="s">
        <v>97</v>
      </c>
      <c r="AA1" s="140"/>
      <c r="AB1" s="140"/>
      <c r="AC1" s="140"/>
      <c r="AD1" s="140"/>
      <c r="AE1" s="141"/>
      <c r="AF1" s="139" t="s">
        <v>98</v>
      </c>
      <c r="AG1" s="140"/>
      <c r="AH1" s="140"/>
      <c r="AI1" s="140"/>
      <c r="AJ1" s="140"/>
      <c r="AK1" s="141"/>
      <c r="AL1" s="142" t="s">
        <v>99</v>
      </c>
    </row>
    <row r="2" spans="1:38" ht="30">
      <c r="A2" s="144"/>
      <c r="B2" s="77" t="s">
        <v>100</v>
      </c>
      <c r="C2" s="78" t="s">
        <v>3</v>
      </c>
      <c r="D2" s="77" t="s">
        <v>101</v>
      </c>
      <c r="E2" s="77" t="s">
        <v>17</v>
      </c>
      <c r="F2" s="77" t="s">
        <v>102</v>
      </c>
      <c r="G2" s="79" t="s">
        <v>85</v>
      </c>
      <c r="H2" s="77" t="s">
        <v>100</v>
      </c>
      <c r="I2" s="78" t="s">
        <v>3</v>
      </c>
      <c r="J2" s="77" t="s">
        <v>101</v>
      </c>
      <c r="K2" s="77" t="s">
        <v>17</v>
      </c>
      <c r="L2" s="77" t="s">
        <v>102</v>
      </c>
      <c r="M2" s="79" t="s">
        <v>85</v>
      </c>
      <c r="N2" s="77" t="s">
        <v>100</v>
      </c>
      <c r="O2" s="78" t="s">
        <v>3</v>
      </c>
      <c r="P2" s="77" t="s">
        <v>101</v>
      </c>
      <c r="Q2" s="77" t="s">
        <v>17</v>
      </c>
      <c r="R2" s="77" t="s">
        <v>102</v>
      </c>
      <c r="S2" s="79" t="s">
        <v>85</v>
      </c>
      <c r="T2" s="77" t="s">
        <v>100</v>
      </c>
      <c r="U2" s="78" t="s">
        <v>3</v>
      </c>
      <c r="V2" s="77" t="s">
        <v>101</v>
      </c>
      <c r="W2" s="77" t="s">
        <v>17</v>
      </c>
      <c r="X2" s="77" t="s">
        <v>102</v>
      </c>
      <c r="Y2" s="79" t="s">
        <v>85</v>
      </c>
      <c r="Z2" s="77" t="s">
        <v>100</v>
      </c>
      <c r="AA2" s="78" t="s">
        <v>3</v>
      </c>
      <c r="AB2" s="77" t="s">
        <v>101</v>
      </c>
      <c r="AC2" s="77" t="s">
        <v>17</v>
      </c>
      <c r="AD2" s="77" t="s">
        <v>102</v>
      </c>
      <c r="AE2" s="79" t="s">
        <v>85</v>
      </c>
      <c r="AF2" s="77" t="s">
        <v>100</v>
      </c>
      <c r="AG2" s="78" t="s">
        <v>3</v>
      </c>
      <c r="AH2" s="77" t="s">
        <v>101</v>
      </c>
      <c r="AI2" s="77" t="s">
        <v>17</v>
      </c>
      <c r="AJ2" s="77" t="s">
        <v>102</v>
      </c>
      <c r="AK2" s="79" t="s">
        <v>85</v>
      </c>
      <c r="AL2" s="142"/>
    </row>
    <row r="3" spans="1:38" ht="15">
      <c r="A3" s="80" t="s">
        <v>103</v>
      </c>
      <c r="B3" s="81">
        <v>89</v>
      </c>
      <c r="C3" s="81">
        <v>79</v>
      </c>
      <c r="D3" s="81">
        <v>79</v>
      </c>
      <c r="E3" s="81">
        <v>75</v>
      </c>
      <c r="F3" s="81">
        <v>80</v>
      </c>
      <c r="G3" s="82">
        <f>AVERAGE(B3:F3)</f>
        <v>80.400000000000006</v>
      </c>
      <c r="H3" s="81">
        <v>95</v>
      </c>
      <c r="I3" s="81">
        <v>78</v>
      </c>
      <c r="J3" s="81">
        <v>75</v>
      </c>
      <c r="K3" s="81">
        <v>68</v>
      </c>
      <c r="L3" s="81">
        <v>79</v>
      </c>
      <c r="M3" s="82">
        <f>AVERAGE(H3:L3)</f>
        <v>79</v>
      </c>
      <c r="N3" s="81">
        <v>79</v>
      </c>
      <c r="O3" s="81">
        <v>90</v>
      </c>
      <c r="P3" s="81">
        <v>87</v>
      </c>
      <c r="Q3" s="81">
        <v>75</v>
      </c>
      <c r="R3" s="81">
        <v>90</v>
      </c>
      <c r="S3" s="82">
        <f>AVERAGE(N3:R3)</f>
        <v>84.2</v>
      </c>
      <c r="T3" s="81">
        <v>79</v>
      </c>
      <c r="U3" s="81">
        <v>75</v>
      </c>
      <c r="V3" s="81">
        <v>90</v>
      </c>
      <c r="W3" s="81">
        <v>67</v>
      </c>
      <c r="X3" s="81">
        <v>80</v>
      </c>
      <c r="Y3" s="82">
        <f>AVERAGE(T3:X3)</f>
        <v>78.2</v>
      </c>
      <c r="Z3" s="81">
        <v>75</v>
      </c>
      <c r="AA3" s="81">
        <v>80</v>
      </c>
      <c r="AB3" s="81">
        <v>80</v>
      </c>
      <c r="AC3" s="81">
        <v>78</v>
      </c>
      <c r="AD3" s="81">
        <v>70</v>
      </c>
      <c r="AE3" s="82">
        <f>AVERAGE(Z3:AD3)</f>
        <v>76.599999999999994</v>
      </c>
      <c r="AF3" s="81">
        <v>85</v>
      </c>
      <c r="AG3" s="81">
        <v>54</v>
      </c>
      <c r="AH3" s="81">
        <v>54</v>
      </c>
      <c r="AI3" s="81">
        <v>57</v>
      </c>
      <c r="AJ3" s="81">
        <v>50</v>
      </c>
      <c r="AK3" s="82">
        <f>AVERAGE(AF3:AJ3)</f>
        <v>60</v>
      </c>
      <c r="AL3" s="83">
        <f>AVERAGE(G3,M3,S3,Y3,AE3,AK3)</f>
        <v>76.399999999999991</v>
      </c>
    </row>
    <row r="4" spans="1:38" ht="15">
      <c r="A4" s="80" t="s">
        <v>104</v>
      </c>
      <c r="B4" s="81">
        <v>99</v>
      </c>
      <c r="C4" s="81">
        <v>90</v>
      </c>
      <c r="D4" s="81">
        <v>85</v>
      </c>
      <c r="E4" s="81">
        <v>90</v>
      </c>
      <c r="F4" s="81">
        <v>90</v>
      </c>
      <c r="G4" s="82">
        <f>AVERAGE(B4:F4)</f>
        <v>90.8</v>
      </c>
      <c r="H4" s="81">
        <v>98</v>
      </c>
      <c r="I4" s="81">
        <v>98</v>
      </c>
      <c r="J4" s="81">
        <v>90</v>
      </c>
      <c r="K4" s="81">
        <v>90</v>
      </c>
      <c r="L4" s="81">
        <v>76</v>
      </c>
      <c r="M4" s="82">
        <f>AVERAGE(H4:L4)</f>
        <v>90.4</v>
      </c>
      <c r="N4" s="81">
        <v>94</v>
      </c>
      <c r="O4" s="81">
        <v>100</v>
      </c>
      <c r="P4" s="81">
        <v>90</v>
      </c>
      <c r="Q4" s="81">
        <v>75</v>
      </c>
      <c r="R4" s="81">
        <v>100</v>
      </c>
      <c r="S4" s="82">
        <f>AVERAGE(N4:R4)</f>
        <v>91.8</v>
      </c>
      <c r="T4" s="81">
        <v>89</v>
      </c>
      <c r="U4" s="81">
        <v>86</v>
      </c>
      <c r="V4" s="81">
        <v>95</v>
      </c>
      <c r="W4" s="81">
        <v>98</v>
      </c>
      <c r="X4" s="81">
        <v>85</v>
      </c>
      <c r="Y4" s="82">
        <f>AVERAGE(T4:X4)</f>
        <v>90.6</v>
      </c>
      <c r="Z4" s="81">
        <v>85</v>
      </c>
      <c r="AA4" s="81">
        <v>86</v>
      </c>
      <c r="AB4" s="81">
        <v>75</v>
      </c>
      <c r="AC4" s="81">
        <v>89</v>
      </c>
      <c r="AD4" s="81">
        <v>75</v>
      </c>
      <c r="AE4" s="82">
        <f>AVERAGE(Z4:AD4)</f>
        <v>82</v>
      </c>
      <c r="AF4" s="81">
        <v>90</v>
      </c>
      <c r="AG4" s="81">
        <v>78</v>
      </c>
      <c r="AH4" s="81">
        <v>75</v>
      </c>
      <c r="AI4" s="81">
        <v>78</v>
      </c>
      <c r="AJ4" s="81">
        <v>55</v>
      </c>
      <c r="AK4" s="82">
        <f>AVERAGE(AF4:AJ4)</f>
        <v>75.2</v>
      </c>
      <c r="AL4" s="83">
        <f>AVERAGE(G4,M4,S4,Y4,AE4,AK4)</f>
        <v>86.800000000000011</v>
      </c>
    </row>
    <row r="5" spans="1:38" ht="15">
      <c r="A5" s="80"/>
      <c r="B5" s="81"/>
      <c r="C5" s="81"/>
      <c r="D5" s="81"/>
      <c r="E5" s="81"/>
      <c r="F5" s="81"/>
      <c r="G5" s="82" t="e">
        <f>AVERAGE(B5:F5)</f>
        <v>#DIV/0!</v>
      </c>
      <c r="H5" s="81"/>
      <c r="I5" s="81"/>
      <c r="J5" s="81"/>
      <c r="K5" s="81"/>
      <c r="L5" s="81"/>
      <c r="M5" s="82" t="e">
        <f>AVERAGE(H5:L5)</f>
        <v>#DIV/0!</v>
      </c>
      <c r="N5" s="81"/>
      <c r="O5" s="81"/>
      <c r="P5" s="81"/>
      <c r="Q5" s="81"/>
      <c r="R5" s="81"/>
      <c r="S5" s="82" t="e">
        <f>AVERAGE(N5:R5)</f>
        <v>#DIV/0!</v>
      </c>
      <c r="T5" s="81"/>
      <c r="U5" s="81"/>
      <c r="V5" s="81"/>
      <c r="W5" s="81"/>
      <c r="X5" s="81"/>
      <c r="Y5" s="82" t="e">
        <f>AVERAGE(T5:X5)</f>
        <v>#DIV/0!</v>
      </c>
      <c r="Z5" s="81"/>
      <c r="AA5" s="81"/>
      <c r="AB5" s="81"/>
      <c r="AC5" s="81"/>
      <c r="AD5" s="81"/>
      <c r="AE5" s="82" t="e">
        <f>AVERAGE(Z5:AD5)</f>
        <v>#DIV/0!</v>
      </c>
      <c r="AF5" s="81"/>
      <c r="AG5" s="81"/>
      <c r="AH5" s="81"/>
      <c r="AI5" s="81"/>
      <c r="AJ5" s="81"/>
      <c r="AK5" s="82" t="e">
        <f>AVERAGE(AF5:AJ5)</f>
        <v>#DIV/0!</v>
      </c>
      <c r="AL5" s="83" t="e">
        <f>AVERAGE(G5,M5,S5,Y5,AE5,AK5)</f>
        <v>#DIV/0!</v>
      </c>
    </row>
    <row r="6" spans="1:38" ht="15">
      <c r="A6" s="80"/>
      <c r="B6" s="81"/>
      <c r="C6" s="81"/>
      <c r="D6" s="81"/>
      <c r="E6" s="81"/>
      <c r="F6" s="81"/>
      <c r="G6" s="82" t="e">
        <f>AVERAGE(B6:F6)</f>
        <v>#DIV/0!</v>
      </c>
      <c r="H6" s="81"/>
      <c r="I6" s="81"/>
      <c r="J6" s="81"/>
      <c r="K6" s="81"/>
      <c r="L6" s="81"/>
      <c r="M6" s="82" t="e">
        <f>AVERAGE(H6:L6)</f>
        <v>#DIV/0!</v>
      </c>
      <c r="N6" s="81"/>
      <c r="O6" s="81"/>
      <c r="P6" s="81"/>
      <c r="Q6" s="81"/>
      <c r="R6" s="81"/>
      <c r="S6" s="82" t="e">
        <f>AVERAGE(N6:R6)</f>
        <v>#DIV/0!</v>
      </c>
      <c r="T6" s="81"/>
      <c r="U6" s="81"/>
      <c r="V6" s="81"/>
      <c r="W6" s="81"/>
      <c r="X6" s="81"/>
      <c r="Y6" s="82" t="e">
        <f>AVERAGE(T6:X6)</f>
        <v>#DIV/0!</v>
      </c>
      <c r="Z6" s="81"/>
      <c r="AA6" s="81"/>
      <c r="AB6" s="81"/>
      <c r="AC6" s="81"/>
      <c r="AD6" s="81"/>
      <c r="AE6" s="82" t="e">
        <f>AVERAGE(Z6:AD6)</f>
        <v>#DIV/0!</v>
      </c>
      <c r="AF6" s="81"/>
      <c r="AG6" s="81"/>
      <c r="AH6" s="81"/>
      <c r="AI6" s="81"/>
      <c r="AJ6" s="81"/>
      <c r="AK6" s="82" t="e">
        <f>AVERAGE(AF6:AJ6)</f>
        <v>#DIV/0!</v>
      </c>
      <c r="AL6" s="83" t="e">
        <f>AVERAGE(G6,M6,S6,Y6,AE6,AK6)</f>
        <v>#DIV/0!</v>
      </c>
    </row>
  </sheetData>
  <mergeCells count="8">
    <mergeCell ref="AF1:AK1"/>
    <mergeCell ref="AL1:AL2"/>
    <mergeCell ref="A1:A2"/>
    <mergeCell ref="B1:G1"/>
    <mergeCell ref="H1:M1"/>
    <mergeCell ref="N1:S1"/>
    <mergeCell ref="T1:Y1"/>
    <mergeCell ref="Z1:A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چک لیست پایش ستاد استان</vt:lpstr>
      <vt:lpstr>مقایسه نتایج نهایی</vt:lpstr>
      <vt:lpstr>Sheet3</vt:lpstr>
      <vt:lpstr>'چک لیست پایش ستاد استان'!OLE_LINK1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R!!!</cp:lastModifiedBy>
  <cp:lastPrinted>2014-11-29T06:58:00Z</cp:lastPrinted>
  <dcterms:created xsi:type="dcterms:W3CDTF">2014-11-23T09:54:42Z</dcterms:created>
  <dcterms:modified xsi:type="dcterms:W3CDTF">2014-12-17T07:26:57Z</dcterms:modified>
</cp:coreProperties>
</file>