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600" windowHeight="11700" tabRatio="740" firstSheet="1" activeTab="1"/>
  </bookViews>
  <sheets>
    <sheet name="جدول 1 ورود امتیاز  مرکز1" sheetId="1" state="hidden" r:id="rId1"/>
    <sheet name="جدول 1 ورود امتیاز  مرکز1 (2)" sheetId="8" r:id="rId2"/>
    <sheet name="جدول 1 ورود امتیاز  مرکز1 ( (3" sheetId="9" state="hidden" r:id="rId3"/>
    <sheet name="جدول 2 ورود درصد نهایی کسب شده" sheetId="2" r:id="rId4"/>
    <sheet name="Sheet2" sheetId="11" r:id="rId5"/>
    <sheet name="Sheet1" sheetId="10" r:id="rId6"/>
  </sheets>
  <calcPr calcId="124519"/>
  <pivotCaches>
    <pivotCache cacheId="0" r:id="rId7"/>
  </pivotCaches>
</workbook>
</file>

<file path=xl/calcChain.xml><?xml version="1.0" encoding="utf-8"?>
<calcChain xmlns="http://schemas.openxmlformats.org/spreadsheetml/2006/main">
  <c r="S122" i="8"/>
  <c r="T122"/>
  <c r="S123"/>
  <c r="T123"/>
  <c r="S84"/>
  <c r="T84"/>
  <c r="S85"/>
  <c r="T85"/>
  <c r="S86"/>
  <c r="T86"/>
  <c r="S127"/>
  <c r="E71"/>
  <c r="T129"/>
  <c r="T130" s="1"/>
  <c r="F129"/>
  <c r="F130" s="1"/>
  <c r="G129"/>
  <c r="G130" s="1"/>
  <c r="H129"/>
  <c r="I129"/>
  <c r="I130" s="1"/>
  <c r="J129"/>
  <c r="J130" s="1"/>
  <c r="K129"/>
  <c r="K130" s="1"/>
  <c r="L129"/>
  <c r="M129"/>
  <c r="M130" s="1"/>
  <c r="N129"/>
  <c r="N130" s="1"/>
  <c r="O129"/>
  <c r="O130" s="1"/>
  <c r="P129"/>
  <c r="Q129"/>
  <c r="Q130" s="1"/>
  <c r="R129"/>
  <c r="R130" s="1"/>
  <c r="H130"/>
  <c r="L130"/>
  <c r="P130"/>
  <c r="T107"/>
  <c r="T108" s="1"/>
  <c r="F107"/>
  <c r="F108" s="1"/>
  <c r="G107"/>
  <c r="G108" s="1"/>
  <c r="H107"/>
  <c r="I107"/>
  <c r="I108" s="1"/>
  <c r="J107"/>
  <c r="J108" s="1"/>
  <c r="K107"/>
  <c r="K108" s="1"/>
  <c r="L107"/>
  <c r="M107"/>
  <c r="M108" s="1"/>
  <c r="N107"/>
  <c r="N108" s="1"/>
  <c r="O107"/>
  <c r="O108" s="1"/>
  <c r="P107"/>
  <c r="Q107"/>
  <c r="Q108" s="1"/>
  <c r="R107"/>
  <c r="R108" s="1"/>
  <c r="H108"/>
  <c r="L108"/>
  <c r="P108"/>
  <c r="T90"/>
  <c r="T91" s="1"/>
  <c r="F90"/>
  <c r="F91" s="1"/>
  <c r="G90"/>
  <c r="G91" s="1"/>
  <c r="H90"/>
  <c r="I90"/>
  <c r="I91" s="1"/>
  <c r="J90"/>
  <c r="J91" s="1"/>
  <c r="K90"/>
  <c r="K91" s="1"/>
  <c r="L90"/>
  <c r="M90"/>
  <c r="M91" s="1"/>
  <c r="N90"/>
  <c r="N91" s="1"/>
  <c r="O90"/>
  <c r="O91" s="1"/>
  <c r="P90"/>
  <c r="Q90"/>
  <c r="Q91" s="1"/>
  <c r="R90"/>
  <c r="R91" s="1"/>
  <c r="H91"/>
  <c r="L91"/>
  <c r="P91"/>
  <c r="F71"/>
  <c r="G71"/>
  <c r="G72" s="1"/>
  <c r="H71"/>
  <c r="I71"/>
  <c r="I72" s="1"/>
  <c r="J71"/>
  <c r="K71"/>
  <c r="K72" s="1"/>
  <c r="L71"/>
  <c r="M71"/>
  <c r="M72" s="1"/>
  <c r="N71"/>
  <c r="O71"/>
  <c r="O72" s="1"/>
  <c r="P71"/>
  <c r="Q71"/>
  <c r="Q72" s="1"/>
  <c r="R71"/>
  <c r="F72"/>
  <c r="H72"/>
  <c r="J72"/>
  <c r="L72"/>
  <c r="N72"/>
  <c r="P72"/>
  <c r="R72"/>
  <c r="F55"/>
  <c r="G55"/>
  <c r="G56" s="1"/>
  <c r="H55"/>
  <c r="I55"/>
  <c r="I56" s="1"/>
  <c r="J55"/>
  <c r="K55"/>
  <c r="K56" s="1"/>
  <c r="L55"/>
  <c r="M55"/>
  <c r="M56" s="1"/>
  <c r="N55"/>
  <c r="O55"/>
  <c r="O56" s="1"/>
  <c r="P55"/>
  <c r="Q55"/>
  <c r="Q56" s="1"/>
  <c r="R55"/>
  <c r="F56"/>
  <c r="H56"/>
  <c r="J56"/>
  <c r="L56"/>
  <c r="N56"/>
  <c r="P56"/>
  <c r="R56"/>
  <c r="F24"/>
  <c r="F25" s="1"/>
  <c r="G24"/>
  <c r="G25" s="1"/>
  <c r="H24"/>
  <c r="I24"/>
  <c r="I25" s="1"/>
  <c r="J24"/>
  <c r="K24"/>
  <c r="K25" s="1"/>
  <c r="L24"/>
  <c r="M24"/>
  <c r="M25" s="1"/>
  <c r="N24"/>
  <c r="O24"/>
  <c r="O25" s="1"/>
  <c r="P24"/>
  <c r="Q24"/>
  <c r="Q25" s="1"/>
  <c r="R24"/>
  <c r="E90"/>
  <c r="E91" s="1"/>
  <c r="T128"/>
  <c r="S128"/>
  <c r="T126"/>
  <c r="S126"/>
  <c r="T125"/>
  <c r="S125"/>
  <c r="T124"/>
  <c r="S124"/>
  <c r="T121"/>
  <c r="S121"/>
  <c r="T120"/>
  <c r="S120"/>
  <c r="T119"/>
  <c r="S119"/>
  <c r="T118"/>
  <c r="S118"/>
  <c r="T117"/>
  <c r="S117"/>
  <c r="T116"/>
  <c r="S116"/>
  <c r="T115"/>
  <c r="S115"/>
  <c r="T114"/>
  <c r="S114"/>
  <c r="T113"/>
  <c r="S113"/>
  <c r="T112"/>
  <c r="S112"/>
  <c r="T111"/>
  <c r="S111"/>
  <c r="T110"/>
  <c r="S110"/>
  <c r="T109"/>
  <c r="S109"/>
  <c r="T106"/>
  <c r="S106"/>
  <c r="T105"/>
  <c r="S105"/>
  <c r="T104"/>
  <c r="S104"/>
  <c r="T103"/>
  <c r="S103"/>
  <c r="T102"/>
  <c r="S102"/>
  <c r="T101"/>
  <c r="S101"/>
  <c r="T100"/>
  <c r="S100"/>
  <c r="T99"/>
  <c r="S99"/>
  <c r="T98"/>
  <c r="S98"/>
  <c r="T97"/>
  <c r="S97"/>
  <c r="T96"/>
  <c r="S96"/>
  <c r="T76"/>
  <c r="S76"/>
  <c r="T75"/>
  <c r="S75"/>
  <c r="T74"/>
  <c r="S74"/>
  <c r="T73"/>
  <c r="S73"/>
  <c r="S63"/>
  <c r="S71" s="1"/>
  <c r="S72" s="1"/>
  <c r="T63"/>
  <c r="T71" s="1"/>
  <c r="T72" s="1"/>
  <c r="S64"/>
  <c r="T64"/>
  <c r="S65"/>
  <c r="T65"/>
  <c r="S66"/>
  <c r="T66"/>
  <c r="S67"/>
  <c r="T67"/>
  <c r="S68"/>
  <c r="T68"/>
  <c r="S69"/>
  <c r="T69"/>
  <c r="S70"/>
  <c r="T70"/>
  <c r="S77"/>
  <c r="T77"/>
  <c r="S78"/>
  <c r="T78"/>
  <c r="S79"/>
  <c r="T79"/>
  <c r="S80"/>
  <c r="T80"/>
  <c r="S81"/>
  <c r="T81"/>
  <c r="S82"/>
  <c r="T82"/>
  <c r="S83"/>
  <c r="T83"/>
  <c r="S87"/>
  <c r="T87"/>
  <c r="S88"/>
  <c r="T88"/>
  <c r="S89"/>
  <c r="T89"/>
  <c r="S30"/>
  <c r="S55" s="1"/>
  <c r="S56" s="1"/>
  <c r="T30"/>
  <c r="T55" s="1"/>
  <c r="T56" s="1"/>
  <c r="S31"/>
  <c r="T31"/>
  <c r="S32"/>
  <c r="T32"/>
  <c r="S33"/>
  <c r="T33"/>
  <c r="S34"/>
  <c r="T34"/>
  <c r="S35"/>
  <c r="T35"/>
  <c r="S36"/>
  <c r="T36"/>
  <c r="S37"/>
  <c r="T37"/>
  <c r="S38"/>
  <c r="T38"/>
  <c r="S39"/>
  <c r="T39"/>
  <c r="S40"/>
  <c r="T40"/>
  <c r="S41"/>
  <c r="T41"/>
  <c r="S42"/>
  <c r="T42"/>
  <c r="S43"/>
  <c r="T43"/>
  <c r="S44"/>
  <c r="T44"/>
  <c r="S45"/>
  <c r="T45"/>
  <c r="S46"/>
  <c r="T46"/>
  <c r="S47"/>
  <c r="T47"/>
  <c r="S48"/>
  <c r="T48"/>
  <c r="S49"/>
  <c r="T49"/>
  <c r="S50"/>
  <c r="T50"/>
  <c r="S51"/>
  <c r="T51"/>
  <c r="S52"/>
  <c r="T52"/>
  <c r="S53"/>
  <c r="T53"/>
  <c r="S54"/>
  <c r="T54"/>
  <c r="T23"/>
  <c r="S23"/>
  <c r="T22"/>
  <c r="S22"/>
  <c r="T21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T9"/>
  <c r="S9"/>
  <c r="T8"/>
  <c r="S8"/>
  <c r="T7"/>
  <c r="S7"/>
  <c r="T6"/>
  <c r="S6"/>
  <c r="T5"/>
  <c r="T24" s="1"/>
  <c r="T25" s="1"/>
  <c r="S5"/>
  <c r="S129" l="1"/>
  <c r="S130" s="1"/>
  <c r="S107"/>
  <c r="S108" s="1"/>
  <c r="S90"/>
  <c r="S91" s="1"/>
  <c r="S24"/>
  <c r="S25" s="1"/>
  <c r="R131"/>
  <c r="R132" s="1"/>
  <c r="P131"/>
  <c r="P132" s="1"/>
  <c r="N131"/>
  <c r="N132" s="1"/>
  <c r="L131"/>
  <c r="L132" s="1"/>
  <c r="J131"/>
  <c r="J132" s="1"/>
  <c r="H131"/>
  <c r="H132" s="1"/>
  <c r="R25"/>
  <c r="P25"/>
  <c r="N25"/>
  <c r="L25"/>
  <c r="J25"/>
  <c r="H25"/>
  <c r="Q131"/>
  <c r="Q132" s="1"/>
  <c r="O131"/>
  <c r="O132" s="1"/>
  <c r="M131"/>
  <c r="M132" s="1"/>
  <c r="K131"/>
  <c r="K132" s="1"/>
  <c r="I131"/>
  <c r="I132" s="1"/>
  <c r="G131"/>
  <c r="G132" s="1"/>
  <c r="F131"/>
  <c r="F132" s="1"/>
  <c r="T131"/>
  <c r="T132" s="1"/>
  <c r="H5" i="2"/>
  <c r="H6"/>
  <c r="H7"/>
  <c r="H8"/>
  <c r="H9"/>
  <c r="H10"/>
  <c r="H11"/>
  <c r="H12"/>
  <c r="H13"/>
  <c r="H14"/>
  <c r="H15"/>
  <c r="H16"/>
  <c r="H17"/>
  <c r="O5"/>
  <c r="O6"/>
  <c r="O7"/>
  <c r="O8"/>
  <c r="O9"/>
  <c r="O10"/>
  <c r="O11"/>
  <c r="O12"/>
  <c r="O13"/>
  <c r="O14"/>
  <c r="O15"/>
  <c r="O16"/>
  <c r="O17"/>
  <c r="V5"/>
  <c r="V6"/>
  <c r="V7"/>
  <c r="V8"/>
  <c r="V9"/>
  <c r="V10"/>
  <c r="V11"/>
  <c r="V12"/>
  <c r="V13"/>
  <c r="V14"/>
  <c r="V15"/>
  <c r="V16"/>
  <c r="V17"/>
  <c r="AR5"/>
  <c r="AR6"/>
  <c r="AR7"/>
  <c r="AR8"/>
  <c r="AR9"/>
  <c r="AR10"/>
  <c r="AR11"/>
  <c r="AR12"/>
  <c r="AR13"/>
  <c r="AR14"/>
  <c r="AR15"/>
  <c r="AR16"/>
  <c r="AR17"/>
  <c r="AC5"/>
  <c r="AC6"/>
  <c r="AC7"/>
  <c r="AC8"/>
  <c r="AC9"/>
  <c r="AC10"/>
  <c r="AC11"/>
  <c r="AC12"/>
  <c r="AC13"/>
  <c r="AC14"/>
  <c r="AC15"/>
  <c r="AC16"/>
  <c r="AC17"/>
  <c r="AJ5"/>
  <c r="AJ6"/>
  <c r="AJ7"/>
  <c r="AJ8"/>
  <c r="AJ9"/>
  <c r="AJ10"/>
  <c r="AJ11"/>
  <c r="AJ12"/>
  <c r="AJ13"/>
  <c r="AJ14"/>
  <c r="AJ15"/>
  <c r="AJ16"/>
  <c r="AJ17"/>
  <c r="AQ5"/>
  <c r="AQ6"/>
  <c r="AQ7"/>
  <c r="AQ8"/>
  <c r="AQ9"/>
  <c r="AQ10"/>
  <c r="AQ11"/>
  <c r="AQ12"/>
  <c r="AQ13"/>
  <c r="AQ14"/>
  <c r="AQ15"/>
  <c r="AQ16"/>
  <c r="AQ17"/>
  <c r="AQ3"/>
  <c r="AJ3"/>
  <c r="V3"/>
  <c r="O3"/>
  <c r="H3"/>
  <c r="AP3"/>
  <c r="AI3"/>
  <c r="AB3"/>
  <c r="U3"/>
  <c r="N3"/>
  <c r="G3"/>
  <c r="AO3"/>
  <c r="AH3"/>
  <c r="T3"/>
  <c r="M3"/>
  <c r="F3"/>
  <c r="AN3"/>
  <c r="AG3"/>
  <c r="S3"/>
  <c r="L3"/>
  <c r="E3"/>
  <c r="AM3"/>
  <c r="AF3"/>
  <c r="R3"/>
  <c r="K3"/>
  <c r="D3"/>
  <c r="AL3"/>
  <c r="AE3"/>
  <c r="X3"/>
  <c r="Q3"/>
  <c r="J3"/>
  <c r="C3"/>
  <c r="AK3"/>
  <c r="AD3"/>
  <c r="W3"/>
  <c r="P3"/>
  <c r="I3"/>
  <c r="B3"/>
  <c r="P128" i="9"/>
  <c r="P129" s="1"/>
  <c r="O128"/>
  <c r="O129" s="1"/>
  <c r="N128"/>
  <c r="N129" s="1"/>
  <c r="M128"/>
  <c r="M129" s="1"/>
  <c r="L128"/>
  <c r="L129" s="1"/>
  <c r="K128"/>
  <c r="K129" s="1"/>
  <c r="J128"/>
  <c r="J129" s="1"/>
  <c r="I128"/>
  <c r="I129" s="1"/>
  <c r="H128"/>
  <c r="H129" s="1"/>
  <c r="G128"/>
  <c r="G129" s="1"/>
  <c r="F128"/>
  <c r="F129" s="1"/>
  <c r="E128"/>
  <c r="E129" s="1"/>
  <c r="R127"/>
  <c r="Q127"/>
  <c r="R126"/>
  <c r="Q126"/>
  <c r="R125"/>
  <c r="Q125"/>
  <c r="R124"/>
  <c r="Q124"/>
  <c r="R123"/>
  <c r="Q123"/>
  <c r="R122"/>
  <c r="Q122"/>
  <c r="R121"/>
  <c r="Q121"/>
  <c r="R120"/>
  <c r="Q120"/>
  <c r="R119"/>
  <c r="Q119"/>
  <c r="R118"/>
  <c r="Q118"/>
  <c r="R117"/>
  <c r="Q117"/>
  <c r="P115"/>
  <c r="P116" s="1"/>
  <c r="O115"/>
  <c r="O116" s="1"/>
  <c r="N115"/>
  <c r="N116" s="1"/>
  <c r="M115"/>
  <c r="M116" s="1"/>
  <c r="L115"/>
  <c r="L116" s="1"/>
  <c r="K115"/>
  <c r="K116" s="1"/>
  <c r="J115"/>
  <c r="J116" s="1"/>
  <c r="I115"/>
  <c r="I116" s="1"/>
  <c r="H115"/>
  <c r="H116" s="1"/>
  <c r="G115"/>
  <c r="G116" s="1"/>
  <c r="F115"/>
  <c r="F116" s="1"/>
  <c r="E115"/>
  <c r="E116" s="1"/>
  <c r="R114"/>
  <c r="Q114"/>
  <c r="R113"/>
  <c r="Q113"/>
  <c r="R112"/>
  <c r="Q112"/>
  <c r="R111"/>
  <c r="Q111"/>
  <c r="R110"/>
  <c r="Q110"/>
  <c r="R109"/>
  <c r="Q109"/>
  <c r="R108"/>
  <c r="Q108"/>
  <c r="R107"/>
  <c r="Q107"/>
  <c r="R106"/>
  <c r="Q106"/>
  <c r="R105"/>
  <c r="Q105"/>
  <c r="R104"/>
  <c r="Q104"/>
  <c r="P98"/>
  <c r="P99" s="1"/>
  <c r="O98"/>
  <c r="O99" s="1"/>
  <c r="N98"/>
  <c r="N99" s="1"/>
  <c r="M98"/>
  <c r="M99" s="1"/>
  <c r="L98"/>
  <c r="L99" s="1"/>
  <c r="K98"/>
  <c r="K99" s="1"/>
  <c r="J98"/>
  <c r="J99" s="1"/>
  <c r="I98"/>
  <c r="I99" s="1"/>
  <c r="H98"/>
  <c r="H99" s="1"/>
  <c r="G98"/>
  <c r="G99" s="1"/>
  <c r="F98"/>
  <c r="F99" s="1"/>
  <c r="E98"/>
  <c r="E99" s="1"/>
  <c r="R97"/>
  <c r="Q97"/>
  <c r="R96"/>
  <c r="Q96"/>
  <c r="R95"/>
  <c r="Q95"/>
  <c r="R94"/>
  <c r="Q94"/>
  <c r="R93"/>
  <c r="Q93"/>
  <c r="R92"/>
  <c r="Q92"/>
  <c r="R91"/>
  <c r="Q91"/>
  <c r="R90"/>
  <c r="Q90"/>
  <c r="R89"/>
  <c r="Q89"/>
  <c r="R88"/>
  <c r="Q88"/>
  <c r="R87"/>
  <c r="Q87"/>
  <c r="R86"/>
  <c r="Q86"/>
  <c r="R85"/>
  <c r="Q85"/>
  <c r="P83"/>
  <c r="P84" s="1"/>
  <c r="O83"/>
  <c r="O84" s="1"/>
  <c r="N83"/>
  <c r="N84" s="1"/>
  <c r="M83"/>
  <c r="M84" s="1"/>
  <c r="L83"/>
  <c r="L84" s="1"/>
  <c r="K83"/>
  <c r="K84" s="1"/>
  <c r="J83"/>
  <c r="J84" s="1"/>
  <c r="I83"/>
  <c r="I84" s="1"/>
  <c r="H83"/>
  <c r="H84" s="1"/>
  <c r="G83"/>
  <c r="G84" s="1"/>
  <c r="F83"/>
  <c r="F84" s="1"/>
  <c r="E83"/>
  <c r="E84" s="1"/>
  <c r="R82"/>
  <c r="Q82"/>
  <c r="R81"/>
  <c r="Q81"/>
  <c r="R80"/>
  <c r="Q80"/>
  <c r="R79"/>
  <c r="Q79"/>
  <c r="R78"/>
  <c r="Q78"/>
  <c r="R77"/>
  <c r="Q77"/>
  <c r="R76"/>
  <c r="Q76"/>
  <c r="R75"/>
  <c r="Q75"/>
  <c r="R74"/>
  <c r="Q74"/>
  <c r="R73"/>
  <c r="Q73"/>
  <c r="P65"/>
  <c r="P66" s="1"/>
  <c r="O65"/>
  <c r="O66" s="1"/>
  <c r="N65"/>
  <c r="N66" s="1"/>
  <c r="M65"/>
  <c r="M66" s="1"/>
  <c r="L65"/>
  <c r="L66" s="1"/>
  <c r="K65"/>
  <c r="K66" s="1"/>
  <c r="J65"/>
  <c r="J66" s="1"/>
  <c r="I65"/>
  <c r="I66" s="1"/>
  <c r="H65"/>
  <c r="H66" s="1"/>
  <c r="G65"/>
  <c r="G66" s="1"/>
  <c r="F65"/>
  <c r="F66" s="1"/>
  <c r="E65"/>
  <c r="E66" s="1"/>
  <c r="R64"/>
  <c r="Q64"/>
  <c r="R63"/>
  <c r="Q63"/>
  <c r="R62"/>
  <c r="Q62"/>
  <c r="R61"/>
  <c r="Q61"/>
  <c r="R60"/>
  <c r="Q60"/>
  <c r="R59"/>
  <c r="Q59"/>
  <c r="R58"/>
  <c r="Q58"/>
  <c r="R57"/>
  <c r="Q57"/>
  <c r="R56"/>
  <c r="Q56"/>
  <c r="R55"/>
  <c r="Q55"/>
  <c r="R54"/>
  <c r="Q54"/>
  <c r="R53"/>
  <c r="Q53"/>
  <c r="R52"/>
  <c r="Q52"/>
  <c r="R51"/>
  <c r="Q51"/>
  <c r="R50"/>
  <c r="Q50"/>
  <c r="R49"/>
  <c r="Q49"/>
  <c r="R48"/>
  <c r="Q48"/>
  <c r="R47"/>
  <c r="Q47"/>
  <c r="R46"/>
  <c r="Q46"/>
  <c r="R45"/>
  <c r="Q45"/>
  <c r="R44"/>
  <c r="Q44"/>
  <c r="R43"/>
  <c r="Q43"/>
  <c r="R42"/>
  <c r="Q42"/>
  <c r="R41"/>
  <c r="Q41"/>
  <c r="R40"/>
  <c r="Q40"/>
  <c r="R39"/>
  <c r="Q39"/>
  <c r="R38"/>
  <c r="Q38"/>
  <c r="R37"/>
  <c r="Q37"/>
  <c r="R36"/>
  <c r="Q36"/>
  <c r="P30"/>
  <c r="P130" s="1"/>
  <c r="P131" s="1"/>
  <c r="O30"/>
  <c r="O130" s="1"/>
  <c r="O131" s="1"/>
  <c r="N30"/>
  <c r="N130" s="1"/>
  <c r="N131" s="1"/>
  <c r="M30"/>
  <c r="M130" s="1"/>
  <c r="M131" s="1"/>
  <c r="L30"/>
  <c r="L130" s="1"/>
  <c r="L131" s="1"/>
  <c r="K30"/>
  <c r="K130" s="1"/>
  <c r="K131" s="1"/>
  <c r="J30"/>
  <c r="J130" s="1"/>
  <c r="J131" s="1"/>
  <c r="I30"/>
  <c r="I130" s="1"/>
  <c r="I131" s="1"/>
  <c r="H30"/>
  <c r="H130" s="1"/>
  <c r="H131" s="1"/>
  <c r="G30"/>
  <c r="G130" s="1"/>
  <c r="G131" s="1"/>
  <c r="F30"/>
  <c r="F130" s="1"/>
  <c r="E30"/>
  <c r="E130" s="1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7"/>
  <c r="Q7"/>
  <c r="R6"/>
  <c r="Q6"/>
  <c r="R5"/>
  <c r="Q5"/>
  <c r="AP4" i="2"/>
  <c r="AP18" s="1"/>
  <c r="AI4"/>
  <c r="AI18" s="1"/>
  <c r="AB4"/>
  <c r="AB18" s="1"/>
  <c r="U4"/>
  <c r="U18" s="1"/>
  <c r="N4"/>
  <c r="N18" s="1"/>
  <c r="E129" i="8"/>
  <c r="E130" s="1"/>
  <c r="AO4" i="2"/>
  <c r="AO18" s="1"/>
  <c r="AH4"/>
  <c r="AH18" s="1"/>
  <c r="AA4"/>
  <c r="AA18" s="1"/>
  <c r="T4"/>
  <c r="T18" s="1"/>
  <c r="E107" i="8"/>
  <c r="AN4" i="2"/>
  <c r="AN18" s="1"/>
  <c r="AG4"/>
  <c r="AG18" s="1"/>
  <c r="Z4"/>
  <c r="Z18" s="1"/>
  <c r="S4"/>
  <c r="S18" s="1"/>
  <c r="AM4"/>
  <c r="AM18" s="1"/>
  <c r="AF4"/>
  <c r="AF18" s="1"/>
  <c r="Y4"/>
  <c r="Y18" s="1"/>
  <c r="R4"/>
  <c r="R18" s="1"/>
  <c r="E72" i="8"/>
  <c r="AL4" i="2"/>
  <c r="AL18" s="1"/>
  <c r="AE4"/>
  <c r="AE18" s="1"/>
  <c r="X4"/>
  <c r="X18" s="1"/>
  <c r="Q4"/>
  <c r="Q18" s="1"/>
  <c r="E55" i="8"/>
  <c r="E56" s="1"/>
  <c r="E24"/>
  <c r="E25" s="1"/>
  <c r="F131" i="1"/>
  <c r="G131"/>
  <c r="H131"/>
  <c r="I131"/>
  <c r="L131"/>
  <c r="M131"/>
  <c r="N131"/>
  <c r="O131"/>
  <c r="P131"/>
  <c r="F130"/>
  <c r="G130"/>
  <c r="H130"/>
  <c r="I130"/>
  <c r="L130"/>
  <c r="M130"/>
  <c r="N130"/>
  <c r="O130"/>
  <c r="P130"/>
  <c r="E131"/>
  <c r="E130"/>
  <c r="Q129"/>
  <c r="Q128"/>
  <c r="F128"/>
  <c r="G128"/>
  <c r="H128"/>
  <c r="I128"/>
  <c r="J128"/>
  <c r="J129" s="1"/>
  <c r="K128"/>
  <c r="L128"/>
  <c r="M128"/>
  <c r="N128"/>
  <c r="O128"/>
  <c r="P128"/>
  <c r="F129"/>
  <c r="G129"/>
  <c r="H129"/>
  <c r="I129"/>
  <c r="K129"/>
  <c r="L129"/>
  <c r="M129"/>
  <c r="N129"/>
  <c r="O129"/>
  <c r="P129"/>
  <c r="E128"/>
  <c r="E129" s="1"/>
  <c r="R127"/>
  <c r="Q127"/>
  <c r="R126"/>
  <c r="Q126"/>
  <c r="R125"/>
  <c r="Q125"/>
  <c r="R124"/>
  <c r="Q124"/>
  <c r="R123"/>
  <c r="Q123"/>
  <c r="R122"/>
  <c r="Q122"/>
  <c r="R121"/>
  <c r="Q121"/>
  <c r="R120"/>
  <c r="Q120"/>
  <c r="R119"/>
  <c r="Q119"/>
  <c r="R118"/>
  <c r="Q118"/>
  <c r="R117"/>
  <c r="Q117"/>
  <c r="F115"/>
  <c r="G115"/>
  <c r="H115"/>
  <c r="I115"/>
  <c r="J115"/>
  <c r="K115"/>
  <c r="Q115" s="1"/>
  <c r="Q116" s="1"/>
  <c r="L115"/>
  <c r="M115"/>
  <c r="N115"/>
  <c r="O115"/>
  <c r="P115"/>
  <c r="F116"/>
  <c r="G116"/>
  <c r="H116"/>
  <c r="I116"/>
  <c r="L116"/>
  <c r="M116"/>
  <c r="N116"/>
  <c r="O116"/>
  <c r="P116"/>
  <c r="E115"/>
  <c r="E116" s="1"/>
  <c r="R114"/>
  <c r="Q114"/>
  <c r="R113"/>
  <c r="Q113"/>
  <c r="R112"/>
  <c r="Q112"/>
  <c r="R111"/>
  <c r="Q111"/>
  <c r="R110"/>
  <c r="Q110"/>
  <c r="R109"/>
  <c r="Q109"/>
  <c r="R108"/>
  <c r="Q108"/>
  <c r="R107"/>
  <c r="Q107"/>
  <c r="R106"/>
  <c r="Q106"/>
  <c r="R105"/>
  <c r="Q105"/>
  <c r="R104"/>
  <c r="Q104"/>
  <c r="R99"/>
  <c r="R98"/>
  <c r="F98"/>
  <c r="G98"/>
  <c r="H98"/>
  <c r="I98"/>
  <c r="J98"/>
  <c r="K98"/>
  <c r="K99" s="1"/>
  <c r="Z3" i="2" s="1"/>
  <c r="L98" i="1"/>
  <c r="M98"/>
  <c r="N98"/>
  <c r="O98"/>
  <c r="P98"/>
  <c r="F99"/>
  <c r="G99"/>
  <c r="H99"/>
  <c r="I99"/>
  <c r="J99"/>
  <c r="L99"/>
  <c r="M99"/>
  <c r="N99"/>
  <c r="O99"/>
  <c r="P99"/>
  <c r="E99"/>
  <c r="E98"/>
  <c r="Q92"/>
  <c r="R92"/>
  <c r="Q93"/>
  <c r="R93"/>
  <c r="Q94"/>
  <c r="R94"/>
  <c r="Q95"/>
  <c r="R95"/>
  <c r="Q96"/>
  <c r="R96"/>
  <c r="Q97"/>
  <c r="R97"/>
  <c r="R91"/>
  <c r="Q91"/>
  <c r="R90"/>
  <c r="Q90"/>
  <c r="R89"/>
  <c r="Q89"/>
  <c r="R88"/>
  <c r="Q88"/>
  <c r="R87"/>
  <c r="Q87"/>
  <c r="R86"/>
  <c r="Q86"/>
  <c r="R85"/>
  <c r="Q85"/>
  <c r="R84"/>
  <c r="R65"/>
  <c r="R66"/>
  <c r="Q66"/>
  <c r="F83"/>
  <c r="G83"/>
  <c r="H83"/>
  <c r="I83"/>
  <c r="J83"/>
  <c r="K83"/>
  <c r="K130" s="1"/>
  <c r="L83"/>
  <c r="M83"/>
  <c r="N83"/>
  <c r="O83"/>
  <c r="P83"/>
  <c r="F84"/>
  <c r="G84"/>
  <c r="H84"/>
  <c r="I84"/>
  <c r="J84"/>
  <c r="L84"/>
  <c r="M84"/>
  <c r="N84"/>
  <c r="O84"/>
  <c r="P84"/>
  <c r="E84"/>
  <c r="E83"/>
  <c r="Q80"/>
  <c r="R80"/>
  <c r="Q81"/>
  <c r="R81"/>
  <c r="Q82"/>
  <c r="R82"/>
  <c r="R79"/>
  <c r="Q79"/>
  <c r="R78"/>
  <c r="Q78"/>
  <c r="R77"/>
  <c r="Q77"/>
  <c r="R76"/>
  <c r="Q76"/>
  <c r="R75"/>
  <c r="Q75"/>
  <c r="R74"/>
  <c r="Q74"/>
  <c r="R73"/>
  <c r="Q73"/>
  <c r="E65"/>
  <c r="F65"/>
  <c r="G65"/>
  <c r="H65"/>
  <c r="I65"/>
  <c r="J65"/>
  <c r="K65"/>
  <c r="L65"/>
  <c r="M65"/>
  <c r="N65"/>
  <c r="O65"/>
  <c r="P65"/>
  <c r="G66"/>
  <c r="I66"/>
  <c r="K66"/>
  <c r="M66"/>
  <c r="O66"/>
  <c r="F66"/>
  <c r="H66"/>
  <c r="J66"/>
  <c r="L66"/>
  <c r="N66"/>
  <c r="P66"/>
  <c r="Q53"/>
  <c r="R53"/>
  <c r="Q54"/>
  <c r="R54"/>
  <c r="Q55"/>
  <c r="R55"/>
  <c r="Q56"/>
  <c r="R56"/>
  <c r="Q57"/>
  <c r="R57"/>
  <c r="Q58"/>
  <c r="R58"/>
  <c r="Q59"/>
  <c r="R59"/>
  <c r="Q60"/>
  <c r="R60"/>
  <c r="Q61"/>
  <c r="R61"/>
  <c r="Q62"/>
  <c r="R62"/>
  <c r="Q63"/>
  <c r="R63"/>
  <c r="Q64"/>
  <c r="R64"/>
  <c r="R52"/>
  <c r="Q52"/>
  <c r="R51"/>
  <c r="Q51"/>
  <c r="R50"/>
  <c r="Q50"/>
  <c r="R49"/>
  <c r="Q49"/>
  <c r="R48"/>
  <c r="Q48"/>
  <c r="R47"/>
  <c r="Q47"/>
  <c r="R46"/>
  <c r="Q46"/>
  <c r="R45"/>
  <c r="Q45"/>
  <c r="R44"/>
  <c r="Q44"/>
  <c r="R43"/>
  <c r="Q43"/>
  <c r="R42"/>
  <c r="Q42"/>
  <c r="R41"/>
  <c r="Q41"/>
  <c r="R40"/>
  <c r="Q40"/>
  <c r="R39"/>
  <c r="Q39"/>
  <c r="R38"/>
  <c r="Q38"/>
  <c r="R37"/>
  <c r="Q37"/>
  <c r="R36"/>
  <c r="Q36"/>
  <c r="E66"/>
  <c r="R31"/>
  <c r="Q31"/>
  <c r="R30"/>
  <c r="Q30"/>
  <c r="Q6"/>
  <c r="R6"/>
  <c r="Q7"/>
  <c r="R7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R5"/>
  <c r="Q5"/>
  <c r="F30"/>
  <c r="F31" s="1"/>
  <c r="G30"/>
  <c r="G31" s="1"/>
  <c r="H30"/>
  <c r="H31" s="1"/>
  <c r="I30"/>
  <c r="I31" s="1"/>
  <c r="J30"/>
  <c r="J31" s="1"/>
  <c r="K30"/>
  <c r="K31" s="1"/>
  <c r="L30"/>
  <c r="L31" s="1"/>
  <c r="M30"/>
  <c r="M31" s="1"/>
  <c r="N30"/>
  <c r="N31" s="1"/>
  <c r="O30"/>
  <c r="O31" s="1"/>
  <c r="P30"/>
  <c r="P31" s="1"/>
  <c r="S131" i="8" l="1"/>
  <c r="S132" s="1"/>
  <c r="E131"/>
  <c r="E132" s="1"/>
  <c r="J4" i="2"/>
  <c r="J18" s="1"/>
  <c r="K4"/>
  <c r="K18" s="1"/>
  <c r="M4"/>
  <c r="M18" s="1"/>
  <c r="G4"/>
  <c r="G18" s="1"/>
  <c r="L4"/>
  <c r="L18" s="1"/>
  <c r="C4"/>
  <c r="C18" s="1"/>
  <c r="E108" i="8"/>
  <c r="F4" i="2" s="1"/>
  <c r="F18" s="1"/>
  <c r="R128" i="1"/>
  <c r="R129" s="1"/>
  <c r="J130"/>
  <c r="R130" s="1"/>
  <c r="R131" s="1"/>
  <c r="J116"/>
  <c r="R115"/>
  <c r="R116" s="1"/>
  <c r="K116"/>
  <c r="AA3" i="2" s="1"/>
  <c r="Q130" i="1"/>
  <c r="Q131" s="1"/>
  <c r="K131"/>
  <c r="K84"/>
  <c r="Y3" i="2" s="1"/>
  <c r="AC3" s="1"/>
  <c r="AR3" s="1"/>
  <c r="D4"/>
  <c r="D18" s="1"/>
  <c r="E4"/>
  <c r="E18" s="1"/>
  <c r="E131" i="9"/>
  <c r="Q130"/>
  <c r="Q131" s="1"/>
  <c r="F131"/>
  <c r="R130"/>
  <c r="R131" s="1"/>
  <c r="Q30"/>
  <c r="Q31" s="1"/>
  <c r="E31"/>
  <c r="G31"/>
  <c r="I31"/>
  <c r="K31"/>
  <c r="M31"/>
  <c r="O31"/>
  <c r="Q65"/>
  <c r="Q66" s="1"/>
  <c r="Q83"/>
  <c r="Q84" s="1"/>
  <c r="Q98"/>
  <c r="Q99" s="1"/>
  <c r="Q115"/>
  <c r="Q116" s="1"/>
  <c r="Q128"/>
  <c r="Q129" s="1"/>
  <c r="R30"/>
  <c r="R31" s="1"/>
  <c r="F31"/>
  <c r="H31"/>
  <c r="J31"/>
  <c r="L31"/>
  <c r="N31"/>
  <c r="P31"/>
  <c r="R65"/>
  <c r="R66" s="1"/>
  <c r="R83"/>
  <c r="R84" s="1"/>
  <c r="R98"/>
  <c r="R99" s="1"/>
  <c r="R115"/>
  <c r="R116" s="1"/>
  <c r="R128"/>
  <c r="R129" s="1"/>
  <c r="B4" i="2"/>
  <c r="P4"/>
  <c r="V4" s="1"/>
  <c r="AD4"/>
  <c r="AJ4" s="1"/>
  <c r="I4"/>
  <c r="W4"/>
  <c r="AC4" s="1"/>
  <c r="AK4"/>
  <c r="AQ4" s="1"/>
  <c r="Q98" i="1"/>
  <c r="Q99" s="1"/>
  <c r="Q65"/>
  <c r="Q83"/>
  <c r="Q84" s="1"/>
  <c r="R83"/>
  <c r="E30"/>
  <c r="E31" s="1"/>
  <c r="O4" i="2" l="1"/>
  <c r="H4"/>
  <c r="AR4" s="1"/>
  <c r="J131" i="1"/>
  <c r="B18" i="2"/>
  <c r="P18"/>
  <c r="AD18"/>
  <c r="W18"/>
  <c r="AK18" l="1"/>
  <c r="I18"/>
  <c r="O18" l="1"/>
  <c r="AQ18"/>
  <c r="V18"/>
  <c r="AJ18"/>
  <c r="AC18"/>
  <c r="H18" l="1"/>
  <c r="AR18" s="1"/>
</calcChain>
</file>

<file path=xl/sharedStrings.xml><?xml version="1.0" encoding="utf-8"?>
<sst xmlns="http://schemas.openxmlformats.org/spreadsheetml/2006/main" count="796" uniqueCount="219">
  <si>
    <t>فرآیند</t>
  </si>
  <si>
    <t>ریز فرایند</t>
  </si>
  <si>
    <t>نوع فعالیت</t>
  </si>
  <si>
    <t>آموزش</t>
  </si>
  <si>
    <t xml:space="preserve">آیا پزشک دربرنامه آموزشي جامعه تحت پوشش طبق تقویم آموزش همگانی همکاری و مشارکت  می نماید؟ </t>
  </si>
  <si>
    <t xml:space="preserve"> سازماندهي  </t>
  </si>
  <si>
    <t>تجهيزات و امکانات</t>
  </si>
  <si>
    <t>آیا لیست به هنگام دستورالعمل‌ها تهیه شده است؟</t>
  </si>
  <si>
    <t>آیا لیست منابع آموزشی تهیه شده است؟</t>
  </si>
  <si>
    <t xml:space="preserve">دستورالعمل‌ها </t>
  </si>
  <si>
    <t>آیا پسخوراند پایش ها تهیه و به خانه بهداشت ارسال می گردد؟</t>
  </si>
  <si>
    <t xml:space="preserve">آیا پسخواندها مورد پیگیری قرار گرفته و جهت مشکلات  مداخله طراحی می شود؟ </t>
  </si>
  <si>
    <t>پایش و نظرت</t>
  </si>
  <si>
    <t>زیج حیاتی</t>
  </si>
  <si>
    <t>شاخص ها</t>
  </si>
  <si>
    <t>آیا رسانه آموزشی به طور مناسب توزیع و در اختیار گروه هدف قرار می گیرد؟</t>
  </si>
  <si>
    <t xml:space="preserve">آيا پزشك گروههای هدف خود را طبق دستورالعمل ویزیت می کند؟ </t>
  </si>
  <si>
    <t>عملکردپزشك مركز</t>
  </si>
  <si>
    <t>برنامه عملیاتی</t>
  </si>
  <si>
    <t>هماهنگی</t>
  </si>
  <si>
    <t>تغذیه</t>
  </si>
  <si>
    <t xml:space="preserve"> آیا نتايج نیاز سنجی مادران جهت برنامه ریزی به خانه هاي بهداشت ارسال شده است؟</t>
  </si>
  <si>
    <t xml:space="preserve">  آیا براساس مشکلات مداخلات آموزشی جهت مادران طراحی شده است؟</t>
  </si>
  <si>
    <t xml:space="preserve">آیا پزشک دوره های آموزشی را گذرانده اند؟   </t>
  </si>
  <si>
    <t xml:space="preserve"> آیا روند (3 ساله) درصد اطلاعات بهورزان بر حسب موضوع وبه تفکیک خانه بهداشت تهیه و رتبه بندی شده است؟</t>
  </si>
  <si>
    <t xml:space="preserve">  آیا براساس مشکلات استخراج شده از نتایج نیازسنجی، مداخلات آموزشی جهت بهورزان طراحی و اجرامی شود؟</t>
  </si>
  <si>
    <t xml:space="preserve"> آیا نياز سنجي آموزشی( مطابقت سوالات  با سرفصلهای آموزشی ) برای بهورزان انجام می شود؟</t>
  </si>
  <si>
    <t xml:space="preserve"> آیا نياز سنجي آموزشی( مطابقت سوالات  با سرفصلهای آموزشی ) برای گروه هدف (مادران، سالمندان و...) انجام می شود؟</t>
  </si>
  <si>
    <t xml:space="preserve"> آیا روند (3 ساله ) درصد اطلاعات مادران بر حسب موضوع وبه تفکیک خانه بهداشت تهیه و رتبه بندی شده است؟</t>
  </si>
  <si>
    <t xml:space="preserve"> آیا در تدوین وضعیت موجود برنامه عملیاتی ازکلیه اطلاعات گردآوری شده ( نتایج نیاز سنجی ها، تحلیل آمارها، تحلیل پایش ها، شاخصهاو...)استفاده می شود؟</t>
  </si>
  <si>
    <t>آیا مشکلات بهداشتی منطقه شناسایی و اولویت بندی شده است ؟</t>
  </si>
  <si>
    <t>آیا اهداف و راهکارهها در راستای حل مشکلات شناسایی شده، طراحی شده است ؟</t>
  </si>
  <si>
    <t>آیا فعالیتهای مداخله ای مناسب در راستای حل مشکلات طراحی و اجرا شده است ؟</t>
  </si>
  <si>
    <t xml:space="preserve"> آیا فعالیتهای پیش بینی شده انجام می شود ( ثبت درجدول گانت و محاسبه درصد پیشرفت)؟</t>
  </si>
  <si>
    <t xml:space="preserve"> آیا برای اجرای مداخلات هماهنگی لازم با نمایندگان سایر ادارات ، ارگانها و نهادهای مردمی  در روستا انجام و پیگیری جهت رفع مشکلات صورت گرفته و مستندات آن موجوداست؟</t>
  </si>
  <si>
    <t>آیا مستندات برگزاری دوره های آموزشی به مناسبتهای خاص موجود است ؟</t>
  </si>
  <si>
    <t>آیا دستورالعمل‌ها به طور منظم بایگانی شده است؟</t>
  </si>
  <si>
    <t>آیا کارکنان از آخرین دستورالعمل‌ها آگاهی دارند؟</t>
  </si>
  <si>
    <t>آیا منابع آموزشی مرتبط با برنامه وجود دارد ؟</t>
  </si>
  <si>
    <t>آیا منابع آموزشی به طورمنظم و در شرایط مناسب بایگانی شده است؟</t>
  </si>
  <si>
    <t>آیا منابع آموزشی به هنگام و متناسب با جمعیت خانه بهداشت توزیع و لیست آن موجود است؟</t>
  </si>
  <si>
    <t>مدیریت دارویی</t>
  </si>
  <si>
    <t xml:space="preserve"> آیابرآورد صحيح اقلام و داروهای بهداشتی به تفكيك خانه بهداشت و مركز انجام می گیرد؟ </t>
  </si>
  <si>
    <t xml:space="preserve"> آیا موجودي  اقلام و داروهای بهداشتی متناسب با نیاز منطقه می باشد؟</t>
  </si>
  <si>
    <t>آیا شرايط نگهداري  اقلام و داروهای بهداشتی  در داروخانه بررسی و کنترل می شود؟</t>
  </si>
  <si>
    <t>آیا شرايط نگهداري  اقلام و داروهای بهداشتی  درانبار بررسی و کنترل می شود؟</t>
  </si>
  <si>
    <t>آیا دارو با تاريخ انقضاء كمتر از 3 ماه يا تاريخ گذشته در داروخانه وجود ندارد؟</t>
  </si>
  <si>
    <t xml:space="preserve">آیا در خواستهای دارویی بهورزان بررسی می شود؟ </t>
  </si>
  <si>
    <t xml:space="preserve"> آیا  دلایل عدم تطابق توزیع  اقلام و داروهای بهداشتی  با برآوردهای انجام شده، مشخص و مکتوب می شود؟ </t>
  </si>
  <si>
    <t>آیا ليست كمبودهاي تجهيزاتي به تفکیک خانه های بهداشت و مرکزتهیه شده است؟</t>
  </si>
  <si>
    <t>آیا ليست كمبود فرمها و دفاتر به تفکیک خانه های بهداشت و مرکز تهیه شده است؟</t>
  </si>
  <si>
    <t xml:space="preserve"> آیا پيگيري لازم جهت تامین تجهیزات ، فرمها و دفاترمورد نیاز انجام می شود؟</t>
  </si>
  <si>
    <t xml:space="preserve">آیا توزیع تجهيزات متناسب با لیست کمبودها انجام می شود؟ </t>
  </si>
  <si>
    <t xml:space="preserve">آیا توزیع فرمها و دفاترمتناسب با لیست کمبودها انجام می شود؟ </t>
  </si>
  <si>
    <t>آیا تجهيزات  ضروری جهت انجام مراقبت ها در مرکز و خانه های بهداشت کامل است؟</t>
  </si>
  <si>
    <t>آیا فرمهای ثبت و مراقبت در قالب سیستم ارجاع به درستی تکمیل میگردد ؟</t>
  </si>
  <si>
    <t>آیا فرمهای اطلاعات آماری بررسی و کنترل می شود؟</t>
  </si>
  <si>
    <t>آیا فرمهای اطلاعات آماری تجزیه و تحلیل می شود؟</t>
  </si>
  <si>
    <t>آیا فرمهای اطلاعات آماری به درستی و مطابق دستورالعمل تکمیل می شود ؟</t>
  </si>
  <si>
    <t>آیا برنامه ای زمانبندی پایشها موجود است ؟</t>
  </si>
  <si>
    <t>آیا جوابیه پسخوراند از خانه های بهداشت جمع آوری میگردد ؟</t>
  </si>
  <si>
    <t>آیا گزارش بازدید ازخانه بهداشت ها موجود و بطور منظم بایگانی می شود ؟</t>
  </si>
  <si>
    <t>آیا نحوه پایش کارکنان ازخانه های بهداشت  کیفیت لازم را دارد ؟</t>
  </si>
  <si>
    <t>آیا نتایج پایشهای دوره ای مورد تجزیه و تحلیل قرار می گیرد ؟</t>
  </si>
  <si>
    <t>آیا شاخصهای قابل استخراج از زیج حیاتی محاسبه شده و کارکنان از مفهوم شاخصها اطلاع دارند؟</t>
  </si>
  <si>
    <t xml:space="preserve"> آیا  شاخص ها عملکردی  به طورمقایسه ای و در قالب (جداول، نمودر،پورت فولیوو ...) رسم شده است؟</t>
  </si>
  <si>
    <t>آیا شاخصهای مرکز با سایر مراکز و میانگین شهرستان مقایسه شده است ؟</t>
  </si>
  <si>
    <t>آیا پزشک فرمهای ثبت و مراقبت مربوط به برنامه های سلامت خانواده(فرم مانا،کودک سالم، مادران،و....) را تکمیل می کند؟</t>
  </si>
  <si>
    <t xml:space="preserve">آيا پزشک در تدوین مداخلات بر اساس مشكلات اولويت بندي شده همکاری و مشارکت دارد؟ </t>
  </si>
  <si>
    <t>آیا پزشک در پایشهای دوره ای خانه های بهداشت مشارکت فعال دارد ؟</t>
  </si>
  <si>
    <t>سایر فعالیتها</t>
  </si>
  <si>
    <t>آیا بر برنامه تامین یک وعده غذای گرم در روستا مهدهای منطقه نظارت میشود ؟</t>
  </si>
  <si>
    <t>ایا بر برنامه حمایتهای تغذیه ای کودکان با مشارکت کمیته امداد امام (ره ) نظارت میشود ؟</t>
  </si>
  <si>
    <t>ایا بر برنامه حمایتهای تغذیه ای مادران  با مشارکت بنیاد علوی  نظارت میشود ؟</t>
  </si>
  <si>
    <t>آیا مادران در معرض خطر و پرخطر شناسایی و تا حصول نتیجه مورد  پیگیری  قرار می گیرند ؟</t>
  </si>
  <si>
    <t>آیا کودکان دچار اختلال رشد  شناسایی و تا حصول نتیجه مورد  پیگیری  قرار می گیرند ؟</t>
  </si>
  <si>
    <t>آیا جلب مشارکت افراد کلیدی در منطقه انجام شده است ؟</t>
  </si>
  <si>
    <t>آیا  همکاری بهورزان با کارکنان مرکز مطلوب است ؟</t>
  </si>
  <si>
    <t>آیا جلسات بهورزان به طور منظم در مرکز انجام می گیرد؟</t>
  </si>
  <si>
    <t>آیا  کارکنان از وضعیت  مشكلات و اولويتهای بهداشتی (اتعداد و علت مرگها ،زدواج ،طلاق ، ناباروری ،تک فرزندی ،سقط و...)در منطقه اطلاع دارند؟</t>
  </si>
  <si>
    <t>آیا بربرنامه توزيع اقلام و داروهای بهداشتی نظارت وجود دارد ودر زمان مقرر ( كمتر از 2 هفته ) و طبق براورد توزیع می گردد؟</t>
  </si>
  <si>
    <t>آیا آگاهی و عملکرد کارکنان در زمینه برنامه مطلوب است ؟</t>
  </si>
  <si>
    <t>آیا آخرین موادآموزشی و کمک آموزشی مرتبط با برنامه وجود دارد ؟</t>
  </si>
  <si>
    <t>آیا لیست موادآموزشی و کمک آموزشی تهیه شده است؟</t>
  </si>
  <si>
    <t xml:space="preserve"> آیا جدول گانت فعالیتها تنظیم شده است؟</t>
  </si>
  <si>
    <t xml:space="preserve"> آیا ارزشیابی برنامه ( درصد اجرا و وصول به اهداف) در پایان سال انجام می شود؟</t>
  </si>
  <si>
    <t xml:space="preserve"> آیا هماهنگی با سایرواحد های مرکزبرای اجرای مداخلات انجام و پیگیری لازم جهت رفع مشکلات بعمل می آید و مستندات آن موجوداست؟</t>
  </si>
  <si>
    <t>آیا  کارکنان رده میانی  دوره های آموزشی را گذرانده اند؟</t>
  </si>
  <si>
    <t xml:space="preserve"> آیا درخصوص برآورد و توزیع داروبا مسؤل داروخانه هماهنگي لازم انجام می شود؟</t>
  </si>
  <si>
    <t>آیا جدول برآورد و برنامه توزيع اقلام و داروهای بهداشتی وجود دارد ؟</t>
  </si>
  <si>
    <t>آیا اقلام و داروهای بهداشتی مورد نیاز برنامه ها به طور کامل و برابر نیاز منطقه وجود دارد؟</t>
  </si>
  <si>
    <t>چک لیست پایش برنامه سلامت خانواده در مركز بهداشتي درماني روستايي</t>
  </si>
  <si>
    <t>آیا پايش ها در سه ماهه اخير (پايش مركز  از خانه بهداشت) طبق برنامه زمانبندی پیش بینی شده انجام شده است؟</t>
  </si>
  <si>
    <t>آیا تعداد پایشهای انجام شده از خانه های بهداشت طبق استاندارد می باشد؟</t>
  </si>
  <si>
    <t>آیا از ابزار استاندارد (چک لیست) در  پایشها استفاده میشود ؟</t>
  </si>
  <si>
    <t>آیا گزارش بازدیدها بصورت دوره ای ( حداقل سه ماه یکبار ) مورد پیگیری و رفع نقص قرار می گیرد ؟</t>
  </si>
  <si>
    <t>آیا کنترل کیفی ( مراجعه به درب منزل خانوارها ) بر اساس نیاز از عملکرد خانه های بهداشت انجام می شود ؟</t>
  </si>
  <si>
    <t>آیا اطلاعات آماری به موقع جمع بندی وارسال می شود؟</t>
  </si>
  <si>
    <t>آیا گزارش عملکرد برنامه به درستی و طبق دستورالعمل تکمیل و ارسال میگردد ؟</t>
  </si>
  <si>
    <t>آیا زيج هاي تكميل شده سه سال اخیردر مرکز موجود است؟</t>
  </si>
  <si>
    <t>آیا زیج های حیاتی به درستی تکمیل می شود؟</t>
  </si>
  <si>
    <t xml:space="preserve"> آیا  شاخص های قابل استخراج از زیج حیاتی به طورمقایسه ای و در قالب (جداول، نمودار،پورت فولیوو ...) رسم شده است؟</t>
  </si>
  <si>
    <t xml:space="preserve">آیا پزشک از  وضعیت منطقه اطلاع دارد؟  </t>
  </si>
  <si>
    <t xml:space="preserve">آیا پزشك از تعداد و علت مرگ گروههای هدف منطقه تحت مدیریت خود (مادران، نوزادان،كودكان 59-1 ماهه و...)اطلاع دارد؟ </t>
  </si>
  <si>
    <t>آیا مهارت کارکنان در زمینه برنامه مورد نظرمطلوب است ؟</t>
  </si>
  <si>
    <t>آیا  گروههای دارای شرایط باروری در منطقه را شناسایی نموده و آموزش داده اند ؟</t>
  </si>
  <si>
    <t>آیا تقسیم بندی مناطق بر اساس TFRانجام شده (براساس دستورالعمل شماره یک ) و مداخلات لازم صورت گرفته است ؟</t>
  </si>
  <si>
    <t>درصد</t>
  </si>
  <si>
    <t xml:space="preserve"> جمع امتیاز فرآیند سازماندهی</t>
  </si>
  <si>
    <t xml:space="preserve"> آگاهی و مهارت  کارکنان رده میانی</t>
  </si>
  <si>
    <t>کل فرآیندها</t>
  </si>
  <si>
    <t>آیا کارکنان ازمحتوای آموزشی آگاهی دارند؟</t>
  </si>
  <si>
    <t>جمع امتیاز کسب شده از کل فرآیندها در برنامه های سلامت خانواده</t>
  </si>
  <si>
    <t>درصد امتیاز کسب شده از کل برنامه های سلامت خانواده</t>
  </si>
  <si>
    <t>مرکز بهداشتی درمانی 1</t>
  </si>
  <si>
    <t>سازماندهی</t>
  </si>
  <si>
    <t>آگاهی و عملکرد</t>
  </si>
  <si>
    <t>برنامه سلامت مادران</t>
  </si>
  <si>
    <t>برنامه سلامت کودکان</t>
  </si>
  <si>
    <t>مرکز بهداشتی درمانی 2</t>
  </si>
  <si>
    <t>برنامه سلامت باروری</t>
  </si>
  <si>
    <t>برنامه بهبود تغذیه</t>
  </si>
  <si>
    <t>برنامه سلامت میانسالان</t>
  </si>
  <si>
    <t>برنامه سلامت سالمندان</t>
  </si>
  <si>
    <t>میانگین</t>
  </si>
  <si>
    <t>میانگین میانگین ها</t>
  </si>
  <si>
    <t xml:space="preserve">  برنامه ریزی  </t>
  </si>
  <si>
    <t xml:space="preserve"> آیا برنامه زمانبندی آموزشی برای بهورزان وجود دارد؟</t>
  </si>
  <si>
    <t>آیا آموزش بهورزان براساس نتایج نیاز سنجی ارائه می شود؟</t>
  </si>
  <si>
    <t>آیا نتایج پره تست وپست تست  آموزش بهورزان وجود دارد؟</t>
  </si>
  <si>
    <t>آیا  ليست حضور و غياب  بهورزان تهیه و  گواهی در صورت نيازصادر شده است؟</t>
  </si>
  <si>
    <t>آیا طرح درس و محتوای آموزشی  بهورزان وجود دارد ؟</t>
  </si>
  <si>
    <t>آیا آخرین دستورالعمل ها همراه نامه کتبی از طرف ستاد دریافت شده است ؟</t>
  </si>
  <si>
    <t xml:space="preserve">منابع ،مواد
آموزشی و کمک آموزشی </t>
  </si>
  <si>
    <t>آیا موادآموزشی و کمک آموزشی به طورمنظم و در شرایط مناسب بایگانی شده است؟</t>
  </si>
  <si>
    <t xml:space="preserve"> جمع امتیاز فرآیند برنامه ریزی </t>
  </si>
  <si>
    <t xml:space="preserve">آگاهی و مهارت کارکنان </t>
  </si>
  <si>
    <t xml:space="preserve"> ثبت اطلاعات</t>
  </si>
  <si>
    <t>آمار و گزاش دهی</t>
  </si>
  <si>
    <t>آیا زیج های جمع آوری شده از خانه های بهداشت مورد بررسی و کنترل  قرارگرفته و بر اساس آن پسخوراندی به خانه بهداشت داده می شود؟</t>
  </si>
  <si>
    <t xml:space="preserve">پایشهای محیطی </t>
  </si>
  <si>
    <t>فعالیتها ی خاص</t>
  </si>
  <si>
    <t xml:space="preserve">جمع امتیاز فرآیند پایش و نظارت  </t>
  </si>
  <si>
    <t xml:space="preserve"> جمع امتیاز فرآیند آگاهی و عملکرد کارکنان   </t>
  </si>
  <si>
    <t xml:space="preserve"> جمع امتیاز فرآیند ثبت اطلاعات      </t>
  </si>
  <si>
    <t xml:space="preserve">نام دانشگاه:                             نام شهرستان:                            نام مركز بهداشتي درماني:                             نام ناظر :                              تاریخ بازدید :
</t>
  </si>
  <si>
    <t xml:space="preserve">جمع امتیاز سایر فعالیتها  </t>
  </si>
  <si>
    <t>پایش1</t>
  </si>
  <si>
    <t>پایش2</t>
  </si>
  <si>
    <t>مادران</t>
  </si>
  <si>
    <t>کودکان</t>
  </si>
  <si>
    <t>باروری</t>
  </si>
  <si>
    <t>میانسالان</t>
  </si>
  <si>
    <t>سالمندان</t>
  </si>
  <si>
    <t>ردیف</t>
  </si>
  <si>
    <t xml:space="preserve">برنامه ریزی </t>
  </si>
  <si>
    <t>ثبت اطلاعات</t>
  </si>
  <si>
    <t>پایش ونظارت</t>
  </si>
  <si>
    <t>(All)</t>
  </si>
  <si>
    <t>Sum of آگاهی و عملکرد</t>
  </si>
  <si>
    <t>چک لیست پایش برنامه پبشگیری از بیماریها در مركز بهداشتي درماني روستايي</t>
  </si>
  <si>
    <t>پیشگیری با واکسن</t>
  </si>
  <si>
    <t>زئونوز</t>
  </si>
  <si>
    <t>آب و غذا</t>
  </si>
  <si>
    <t>ایدز و مقاربتی</t>
  </si>
  <si>
    <t>ایمنسازی</t>
  </si>
  <si>
    <t>آنفلوانزا</t>
  </si>
  <si>
    <t xml:space="preserve">آیا پزشکان دوره های آموزشی را گذرانده اند؟   </t>
  </si>
  <si>
    <t xml:space="preserve">  آیا براساس مشکلات استخراج شده از نتایج نیازسنجی، مداخلات آموزشی جهت بهورزان طراحی می شود؟</t>
  </si>
  <si>
    <t>آیا آخرین دستورالعمل ها  دریافت شده است ؟</t>
  </si>
  <si>
    <t>آیا لیست آخرین دستورالعمل‌ها تهیه شده است؟</t>
  </si>
  <si>
    <t xml:space="preserve"> آیابرآورد صحيح اقلام داروها،و واکسن به تفكيك خانه بهداشت و مركز انجام می گیرد؟ </t>
  </si>
  <si>
    <t xml:space="preserve"> آیا موجودي  اقلام بهداشتی ، داروهای مرتبط برنامه و واکسن متناسب با نیاز منطقه می باشد؟</t>
  </si>
  <si>
    <t>آیا شرايط نگهداري  اقلام بهداشتی ، داروهای مرتبط برنامه و واکسن بررسی و کنترل می شود؟</t>
  </si>
  <si>
    <t>آیا اقلام بهداشتی ، داروهای مرتبط برنامه و واکسن با تاريخ انقضاء نزدیک يا تاريخ گذشته در داروخانه وجود ندارد؟</t>
  </si>
  <si>
    <t xml:space="preserve"> آیا درخصوص برآورد و توزیع اقلام بهداشتی ، داروهای مرتبط برنامه و واکسن هماهنگي لازم انجام می شود؟</t>
  </si>
  <si>
    <t>آیا جدول برآورد و برنامه توزيع اقلام بهداشتی ، داروهای مرتبط برنامه و واکسن وجود دارد ؟</t>
  </si>
  <si>
    <t>آیا بربرنامه توزيع اقلام بهداشتی ، داروهای مرتبط برنامه و واکسن نظارت وجود دارد ودر زمان مقرر ( كمتر از 2 هفته ) و طبق براورد توزیع می گردد؟</t>
  </si>
  <si>
    <t xml:space="preserve">آیا در خواستهای اقلام بهداشتی ، داروهای مرتبط برنامه و واکسن بهورزان بررسی می شود؟ </t>
  </si>
  <si>
    <t>آیا اقلام بهداشتی ، داروهای مرتبط برنامه و واکسن به طور کامل و برابر نیاز منطقه وجود دارد؟</t>
  </si>
  <si>
    <t xml:space="preserve"> آیا  دلایل عدم تطابق توزیع  اقلام بهداشتی ، داروهای مرتبط برنامه و واکسن  با برآوردهای انجام شده، مشخص و مکتوب می شود؟ </t>
  </si>
  <si>
    <t xml:space="preserve">آيا پزشك بیماران مشمول مراقبت را طبق دستورالعمل ویزیت می کند؟ </t>
  </si>
  <si>
    <t>آیا پزشک فرمهای پیگیری و مراقبت مربوط به بیماران را تکمیل می کند؟</t>
  </si>
  <si>
    <t xml:space="preserve">آیا پزشك از بروز شیوع و میزان مرگ جمعیت تحت پوشش اطلاع دارد؟ </t>
  </si>
  <si>
    <t>آیا  کارکنان از وضعیت  مشكلات و اولويتهای بهداشتی ( بروز و شیوع بیماریها)در منطقه اطلاع دارند؟</t>
  </si>
  <si>
    <t>آیا فرمهای نظام گزارش دهی به درستی تکمیل میگردد ؟</t>
  </si>
  <si>
    <t>آیا فرمهای نظام گزارش دهی در اختیار پزشک قرار دارد ؟</t>
  </si>
  <si>
    <t>آیا شاخصهای پوشش،شیوع بروز و بیماریابی در سالجاری و سه سال اخیر تهیه شده است؟</t>
  </si>
  <si>
    <t xml:space="preserve"> آیا  نموار و پراکندگی بیماریهای هدف رسم شده است؟</t>
  </si>
  <si>
    <t xml:space="preserve"> آیا  شاخص ها بیماریابی و پوشش ها  واحدها بطور مقایسه ای واحدهای تابعه رسم شده است؟</t>
  </si>
  <si>
    <t>آیا فرمهای گزارش دهی نظام مراقبت بموقع جمعبندی و به ستاد ارسال شده است</t>
  </si>
  <si>
    <t>ایا فرم گزارش صفر بیماریهای هدف تهیه و بموقع ارسال می شود</t>
  </si>
  <si>
    <t>آیا فر بررسی و لسیت خطی بیماریهای مشمول گزارش در مرکز وجود دارد</t>
  </si>
  <si>
    <t>برای بیماران شناسایی شده فرم بررسی با همکاری پزشک بموقع و کامل تکمیل شده است</t>
  </si>
  <si>
    <t>دفتر ثبت گزارش فوری وجود دارد</t>
  </si>
  <si>
    <t>دفتر ثبت گزارش فوری بطور صحیح تکمیل می شود</t>
  </si>
  <si>
    <t>جدول گانت گزارش ماهیانه بیماریهای قابل پیشگیری با واکسن تکمیل شده است</t>
  </si>
  <si>
    <t>آیا پوستر بیماریهای قابل گزارش کتبی و تلفنی نصب شده است</t>
  </si>
  <si>
    <t>آیا تراکت تعاریف استاندارد بیماریها هدف نصب شده است</t>
  </si>
  <si>
    <t>آیا کارکنان از آدرس و خدمات مراکز مشاوره آگاهی دارند</t>
  </si>
  <si>
    <t>آیا کارکنان از آدرس و خدمات مراکز درمان پیشگیری هاری آگاهی دارند</t>
  </si>
  <si>
    <t>ایا کانون های پرخطر و پرکندگی عشایر در منطقه شناسایی شده اند</t>
  </si>
  <si>
    <t>آیا برنامه ویزیت کانونهای پرخطر و عشایر تنظیم شده است</t>
  </si>
  <si>
    <t>آیا رازداری(محرمانه بودن) بیماران رعایت میشود</t>
  </si>
  <si>
    <t>آیا اجرای برنامه ویزیت کانونهای پرخطر و عشایر بطور منظم اجرا می شود</t>
  </si>
  <si>
    <t xml:space="preserve">آیا کارکنان از تعاریف  مظنون محتمل و قطعی بیماریهای هدف آگاهی دارند </t>
  </si>
  <si>
    <t>آیا برنامه واکسیناسیون سایر گروهها (دانش آموزان ،مادران و سایر افراد در معرض خطر)تنظیم شده است</t>
  </si>
  <si>
    <t>آیا برنامه واکسیناسیون سایر گروهها (دانش آموزان ،مادران و سایر گروهها )بطور دقیق اجرا می شود</t>
  </si>
  <si>
    <t>آیا رازداری(محرمانه بودن) بیماران رعایت شده است</t>
  </si>
  <si>
    <t>سل و جذام</t>
  </si>
  <si>
    <t>مدیریت دارویی و واکسن</t>
  </si>
  <si>
    <t>آیا برنامه زمانبندی پایشها موجود است ؟</t>
  </si>
  <si>
    <t xml:space="preserve">آیا پرسنل درگیر در مرکز از دستورالعمل واکسیناسیون کودکان مبتلا به HIV و متولد شده از مادر مبتلا به HIV اطلاع دارند  </t>
  </si>
  <si>
    <t xml:space="preserve">آیا کارکنان از نحوه برخورد در موارد مواجهه  با بیماریهای مشمول گزارش فوری(وبا،فلج اطفال،سرخک،هاری،بیماریهای منتقله از خون،.......) آگاهی دارند </t>
  </si>
  <si>
    <t>آیا کارکنان اقدامات محافظتی و پیشگیرانه مورد نیاز خود و جامعه در مواجهه با بیماریهای دارای قابلیت سرایت زیاد و کشندگی بالا را می داند(نیدل استیک،کرونا ویروس،سرخک،.....)</t>
  </si>
  <si>
    <t>آیا نجیهزات حفاظت فردی به اندازه کافی در مرکز وجود دارد؟</t>
  </si>
  <si>
    <t>آیا مستندات بیماریهای شناسایی شده (فرم بررسی ،لیست خطی و سوابق انجام اقدامات مورد نیاز در هنگام طغیانها)در مرکز وجود دارد؟</t>
  </si>
  <si>
    <t>جمع امتیاز کسب شده از کل فرآیندها در برنامه پبشگیری از بیماریها</t>
  </si>
  <si>
    <t>درصد امتیاز کسب شده از کل برنامه پبشگیری از بیماریها</t>
  </si>
</sst>
</file>

<file path=xl/styles.xml><?xml version="1.0" encoding="utf-8"?>
<styleSheet xmlns="http://schemas.openxmlformats.org/spreadsheetml/2006/main">
  <numFmts count="6">
    <numFmt numFmtId="44" formatCode="_-&quot;ريال&quot;\ * #,##0.00_-;_-&quot;ريال&quot;\ * #,##0.00\-;_-&quot;ريال&quot;\ * &quot;-&quot;??_-;_-@_-"/>
    <numFmt numFmtId="164" formatCode="_-[$ريال-429]\ * #,##0.00_-;_-[$ريال-429]\ * #,##0.00\-;_-[$ريال-429]\ * &quot;-&quot;??_-;_-@_-"/>
    <numFmt numFmtId="165" formatCode="#,##0_ ;\-#,##0\ "/>
    <numFmt numFmtId="166" formatCode="0.0;[Red]0.0"/>
    <numFmt numFmtId="167" formatCode="#,##0;[Red]#,##0"/>
    <numFmt numFmtId="168" formatCode="0.0"/>
  </numFmts>
  <fonts count="18">
    <font>
      <sz val="11"/>
      <color theme="1"/>
      <name val="Arial"/>
      <family val="2"/>
      <charset val="178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B Titr"/>
    </font>
    <font>
      <sz val="9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sz val="8"/>
      <color theme="1"/>
      <name val="B Mitra"/>
    </font>
    <font>
      <b/>
      <sz val="8"/>
      <color theme="1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B Mitra"/>
    </font>
    <font>
      <sz val="10"/>
      <color theme="1"/>
      <name val="Arial"/>
      <family val="2"/>
      <charset val="178"/>
      <scheme val="minor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44" fontId="10" fillId="0" borderId="0" applyFont="0" applyFill="0" applyBorder="0" applyAlignment="0" applyProtection="0"/>
  </cellStyleXfs>
  <cellXfs count="267">
    <xf numFmtId="164" fontId="0" fillId="0" borderId="0" xfId="0"/>
    <xf numFmtId="164" fontId="5" fillId="0" borderId="0" xfId="0" applyFont="1" applyBorder="1" applyAlignment="1">
      <alignment horizontal="center" vertical="top" wrapText="1" readingOrder="2"/>
    </xf>
    <xf numFmtId="164" fontId="2" fillId="5" borderId="0" xfId="1" applyNumberFormat="1" applyFont="1" applyFill="1" applyBorder="1" applyAlignment="1">
      <alignment horizontal="center" vertical="center" wrapText="1" readingOrder="1"/>
    </xf>
    <xf numFmtId="167" fontId="3" fillId="5" borderId="0" xfId="1" applyNumberFormat="1" applyFont="1" applyFill="1" applyBorder="1" applyAlignment="1">
      <alignment horizontal="center" wrapText="1" readingOrder="1"/>
    </xf>
    <xf numFmtId="166" fontId="3" fillId="5" borderId="0" xfId="1" applyNumberFormat="1" applyFont="1" applyFill="1" applyBorder="1" applyAlignment="1">
      <alignment horizontal="center" vertical="center" wrapText="1" readingOrder="2"/>
    </xf>
    <xf numFmtId="164" fontId="1" fillId="5" borderId="0" xfId="1" applyNumberFormat="1" applyFont="1" applyFill="1" applyBorder="1" applyAlignment="1">
      <alignment horizontal="center" vertical="center" textRotation="90" wrapText="1" readingOrder="1"/>
    </xf>
    <xf numFmtId="164" fontId="12" fillId="5" borderId="0" xfId="1" applyNumberFormat="1" applyFont="1" applyFill="1" applyBorder="1" applyAlignment="1">
      <alignment horizontal="center" vertical="center" textRotation="90" wrapText="1" readingOrder="2"/>
    </xf>
    <xf numFmtId="165" fontId="11" fillId="5" borderId="0" xfId="1" applyNumberFormat="1" applyFont="1" applyFill="1" applyBorder="1" applyAlignment="1">
      <alignment horizontal="center" vertical="center" wrapText="1" readingOrder="2"/>
    </xf>
    <xf numFmtId="164" fontId="13" fillId="0" borderId="0" xfId="0" applyFont="1"/>
    <xf numFmtId="0" fontId="0" fillId="0" borderId="0" xfId="0" applyNumberFormat="1"/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/>
    </xf>
    <xf numFmtId="0" fontId="7" fillId="7" borderId="12" xfId="0" applyNumberFormat="1" applyFont="1" applyFill="1" applyBorder="1" applyAlignment="1">
      <alignment horizontal="center" vertical="center" wrapText="1"/>
    </xf>
    <xf numFmtId="168" fontId="7" fillId="7" borderId="12" xfId="0" applyNumberFormat="1" applyFont="1" applyFill="1" applyBorder="1" applyAlignment="1">
      <alignment horizontal="center" vertical="center"/>
    </xf>
    <xf numFmtId="0" fontId="7" fillId="8" borderId="12" xfId="0" applyNumberFormat="1" applyFont="1" applyFill="1" applyBorder="1" applyAlignment="1">
      <alignment horizontal="center" vertical="center"/>
    </xf>
    <xf numFmtId="168" fontId="7" fillId="8" borderId="12" xfId="0" applyNumberFormat="1" applyFont="1" applyFill="1" applyBorder="1" applyAlignment="1">
      <alignment horizontal="center" vertical="center"/>
    </xf>
    <xf numFmtId="168" fontId="7" fillId="10" borderId="12" xfId="0" applyNumberFormat="1" applyFont="1" applyFill="1" applyBorder="1" applyAlignment="1">
      <alignment horizontal="center" vertical="center"/>
    </xf>
    <xf numFmtId="0" fontId="7" fillId="11" borderId="12" xfId="0" applyNumberFormat="1" applyFont="1" applyFill="1" applyBorder="1" applyAlignment="1">
      <alignment horizontal="center" vertical="center"/>
    </xf>
    <xf numFmtId="168" fontId="7" fillId="12" borderId="12" xfId="0" applyNumberFormat="1" applyFont="1" applyFill="1" applyBorder="1" applyAlignment="1">
      <alignment horizontal="center"/>
    </xf>
    <xf numFmtId="164" fontId="5" fillId="0" borderId="0" xfId="0" applyFont="1" applyBorder="1" applyAlignment="1">
      <alignment horizontal="center" vertical="top" wrapText="1" readingOrder="2"/>
    </xf>
    <xf numFmtId="164" fontId="5" fillId="0" borderId="0" xfId="0" applyFont="1" applyBorder="1" applyAlignment="1">
      <alignment horizontal="center" vertical="top" wrapText="1" readingOrder="2"/>
    </xf>
    <xf numFmtId="0" fontId="4" fillId="5" borderId="5" xfId="1" applyNumberFormat="1" applyFont="1" applyFill="1" applyBorder="1" applyAlignment="1">
      <alignment horizontal="center" vertical="center" wrapText="1" readingOrder="2"/>
    </xf>
    <xf numFmtId="0" fontId="4" fillId="5" borderId="5" xfId="1" applyNumberFormat="1" applyFont="1" applyFill="1" applyBorder="1" applyAlignment="1">
      <alignment horizontal="right" vertical="center" wrapText="1" readingOrder="2"/>
    </xf>
    <xf numFmtId="0" fontId="4" fillId="5" borderId="3" xfId="1" applyNumberFormat="1" applyFont="1" applyFill="1" applyBorder="1" applyAlignment="1">
      <alignment horizontal="center" vertical="center" wrapText="1" readingOrder="2"/>
    </xf>
    <xf numFmtId="0" fontId="4" fillId="5" borderId="4" xfId="1" applyNumberFormat="1" applyFont="1" applyFill="1" applyBorder="1" applyAlignment="1">
      <alignment horizontal="right" vertical="center" wrapText="1" readingOrder="2"/>
    </xf>
    <xf numFmtId="0" fontId="4" fillId="5" borderId="4" xfId="1" applyNumberFormat="1" applyFont="1" applyFill="1" applyBorder="1" applyAlignment="1">
      <alignment horizontal="center" vertical="center" wrapText="1" readingOrder="2"/>
    </xf>
    <xf numFmtId="0" fontId="4" fillId="5" borderId="6" xfId="1" applyNumberFormat="1" applyFont="1" applyFill="1" applyBorder="1" applyAlignment="1">
      <alignment horizontal="center" vertical="center" wrapText="1" readingOrder="2"/>
    </xf>
    <xf numFmtId="0" fontId="4" fillId="5" borderId="6" xfId="1" applyNumberFormat="1" applyFont="1" applyFill="1" applyBorder="1" applyAlignment="1">
      <alignment horizontal="right" vertical="center" wrapText="1" readingOrder="2"/>
    </xf>
    <xf numFmtId="0" fontId="4" fillId="5" borderId="10" xfId="1" applyNumberFormat="1" applyFont="1" applyFill="1" applyBorder="1" applyAlignment="1">
      <alignment horizontal="center" vertical="center" wrapText="1" readingOrder="2"/>
    </xf>
    <xf numFmtId="0" fontId="4" fillId="5" borderId="10" xfId="1" applyNumberFormat="1" applyFont="1" applyFill="1" applyBorder="1" applyAlignment="1">
      <alignment horizontal="right" vertical="center" wrapText="1" readingOrder="2"/>
    </xf>
    <xf numFmtId="0" fontId="4" fillId="5" borderId="5" xfId="1" applyNumberFormat="1" applyFont="1" applyFill="1" applyBorder="1" applyAlignment="1">
      <alignment horizontal="right" vertical="center" wrapText="1" readingOrder="1"/>
    </xf>
    <xf numFmtId="0" fontId="4" fillId="5" borderId="4" xfId="1" applyNumberFormat="1" applyFont="1" applyFill="1" applyBorder="1" applyAlignment="1">
      <alignment horizontal="right" vertical="center" wrapText="1" readingOrder="1"/>
    </xf>
    <xf numFmtId="0" fontId="2" fillId="6" borderId="5" xfId="1" applyNumberFormat="1" applyFont="1" applyFill="1" applyBorder="1" applyAlignment="1">
      <alignment vertical="center" textRotation="90" wrapText="1" readingOrder="1"/>
    </xf>
    <xf numFmtId="0" fontId="4" fillId="6" borderId="5" xfId="1" applyNumberFormat="1" applyFont="1" applyFill="1" applyBorder="1" applyAlignment="1">
      <alignment vertical="center" textRotation="90" wrapText="1" readingOrder="1"/>
    </xf>
    <xf numFmtId="0" fontId="4" fillId="7" borderId="5" xfId="1" applyNumberFormat="1" applyFont="1" applyFill="1" applyBorder="1" applyAlignment="1">
      <alignment horizontal="center" vertical="center" wrapText="1" readingOrder="1"/>
    </xf>
    <xf numFmtId="0" fontId="2" fillId="6" borderId="6" xfId="1" applyNumberFormat="1" applyFont="1" applyFill="1" applyBorder="1" applyAlignment="1">
      <alignment vertical="center" textRotation="90" wrapText="1" readingOrder="1"/>
    </xf>
    <xf numFmtId="0" fontId="4" fillId="6" borderId="6" xfId="1" applyNumberFormat="1" applyFont="1" applyFill="1" applyBorder="1" applyAlignment="1">
      <alignment vertical="center" textRotation="90" wrapText="1" readingOrder="1"/>
    </xf>
    <xf numFmtId="0" fontId="4" fillId="7" borderId="6" xfId="1" applyNumberFormat="1" applyFont="1" applyFill="1" applyBorder="1" applyAlignment="1">
      <alignment horizontal="center" vertical="center" wrapText="1" readingOrder="1"/>
    </xf>
    <xf numFmtId="0" fontId="9" fillId="5" borderId="5" xfId="1" applyNumberFormat="1" applyFont="1" applyFill="1" applyBorder="1" applyAlignment="1">
      <alignment horizontal="center" vertical="center" wrapText="1" readingOrder="2"/>
    </xf>
    <xf numFmtId="0" fontId="9" fillId="5" borderId="4" xfId="1" applyNumberFormat="1" applyFont="1" applyFill="1" applyBorder="1" applyAlignment="1">
      <alignment horizontal="center" vertical="center" wrapText="1" readingOrder="2"/>
    </xf>
    <xf numFmtId="0" fontId="9" fillId="5" borderId="6" xfId="1" applyNumberFormat="1" applyFont="1" applyFill="1" applyBorder="1" applyAlignment="1">
      <alignment horizontal="center" vertical="center" wrapText="1" readingOrder="2"/>
    </xf>
    <xf numFmtId="0" fontId="14" fillId="3" borderId="5" xfId="1" applyNumberFormat="1" applyFont="1" applyFill="1" applyBorder="1" applyAlignment="1">
      <alignment horizontal="center" vertical="center" wrapText="1" readingOrder="2"/>
    </xf>
    <xf numFmtId="0" fontId="14" fillId="3" borderId="4" xfId="1" applyNumberFormat="1" applyFont="1" applyFill="1" applyBorder="1" applyAlignment="1">
      <alignment horizontal="center" vertical="center" wrapText="1" readingOrder="2"/>
    </xf>
    <xf numFmtId="0" fontId="4" fillId="3" borderId="4" xfId="1" applyNumberFormat="1" applyFont="1" applyFill="1" applyBorder="1" applyAlignment="1">
      <alignment horizontal="right" vertical="center" wrapText="1" readingOrder="2"/>
    </xf>
    <xf numFmtId="0" fontId="14" fillId="3" borderId="6" xfId="1" applyNumberFormat="1" applyFont="1" applyFill="1" applyBorder="1" applyAlignment="1">
      <alignment horizontal="center" vertical="center" wrapText="1" readingOrder="2"/>
    </xf>
    <xf numFmtId="0" fontId="4" fillId="3" borderId="6" xfId="1" applyNumberFormat="1" applyFont="1" applyFill="1" applyBorder="1" applyAlignment="1">
      <alignment horizontal="right" vertical="center" wrapText="1" readingOrder="2"/>
    </xf>
    <xf numFmtId="0" fontId="12" fillId="9" borderId="5" xfId="1" applyNumberFormat="1" applyFont="1" applyFill="1" applyBorder="1" applyAlignment="1">
      <alignment horizontal="center" vertical="center" textRotation="90" wrapText="1" readingOrder="2"/>
    </xf>
    <xf numFmtId="0" fontId="11" fillId="9" borderId="5" xfId="1" applyNumberFormat="1" applyFont="1" applyFill="1" applyBorder="1" applyAlignment="1">
      <alignment horizontal="center" vertical="center" wrapText="1" readingOrder="2"/>
    </xf>
    <xf numFmtId="0" fontId="2" fillId="7" borderId="5" xfId="1" applyNumberFormat="1" applyFont="1" applyFill="1" applyBorder="1" applyAlignment="1">
      <alignment horizontal="center" vertical="center" wrapText="1" readingOrder="1"/>
    </xf>
    <xf numFmtId="0" fontId="12" fillId="9" borderId="6" xfId="1" applyNumberFormat="1" applyFont="1" applyFill="1" applyBorder="1" applyAlignment="1">
      <alignment horizontal="center" vertical="center" textRotation="90" wrapText="1" readingOrder="2"/>
    </xf>
    <xf numFmtId="0" fontId="11" fillId="9" borderId="6" xfId="1" applyNumberFormat="1" applyFont="1" applyFill="1" applyBorder="1" applyAlignment="1">
      <alignment horizontal="center" vertical="center" wrapText="1" readingOrder="2"/>
    </xf>
    <xf numFmtId="0" fontId="2" fillId="7" borderId="6" xfId="1" applyNumberFormat="1" applyFont="1" applyFill="1" applyBorder="1" applyAlignment="1">
      <alignment horizontal="center" vertical="center" wrapText="1" readingOrder="1"/>
    </xf>
    <xf numFmtId="0" fontId="4" fillId="5" borderId="22" xfId="1" applyNumberFormat="1" applyFont="1" applyFill="1" applyBorder="1" applyAlignment="1">
      <alignment horizontal="center" vertical="center" wrapText="1" readingOrder="2"/>
    </xf>
    <xf numFmtId="0" fontId="4" fillId="5" borderId="23" xfId="1" applyNumberFormat="1" applyFont="1" applyFill="1" applyBorder="1" applyAlignment="1">
      <alignment horizontal="center" vertical="center" wrapText="1" readingOrder="2"/>
    </xf>
    <xf numFmtId="0" fontId="4" fillId="8" borderId="22" xfId="1" applyNumberFormat="1" applyFont="1" applyFill="1" applyBorder="1" applyAlignment="1">
      <alignment horizontal="center" vertical="center" wrapText="1" readingOrder="2"/>
    </xf>
    <xf numFmtId="0" fontId="4" fillId="5" borderId="24" xfId="1" applyNumberFormat="1" applyFont="1" applyFill="1" applyBorder="1" applyAlignment="1">
      <alignment horizontal="center" vertical="center" wrapText="1" readingOrder="2"/>
    </xf>
    <xf numFmtId="0" fontId="4" fillId="5" borderId="25" xfId="1" applyNumberFormat="1" applyFont="1" applyFill="1" applyBorder="1" applyAlignment="1">
      <alignment horizontal="center" vertical="center" wrapText="1" readingOrder="2"/>
    </xf>
    <xf numFmtId="0" fontId="4" fillId="5" borderId="26" xfId="1" applyNumberFormat="1" applyFont="1" applyFill="1" applyBorder="1" applyAlignment="1">
      <alignment horizontal="center" vertical="center" wrapText="1" readingOrder="2"/>
    </xf>
    <xf numFmtId="0" fontId="4" fillId="5" borderId="27" xfId="1" applyNumberFormat="1" applyFont="1" applyFill="1" applyBorder="1" applyAlignment="1">
      <alignment horizontal="center" vertical="center" wrapText="1" readingOrder="2"/>
    </xf>
    <xf numFmtId="0" fontId="4" fillId="5" borderId="28" xfId="1" applyNumberFormat="1" applyFont="1" applyFill="1" applyBorder="1" applyAlignment="1">
      <alignment horizontal="center" vertical="center" wrapText="1" readingOrder="2"/>
    </xf>
    <xf numFmtId="0" fontId="4" fillId="5" borderId="29" xfId="1" applyNumberFormat="1" applyFont="1" applyFill="1" applyBorder="1" applyAlignment="1">
      <alignment horizontal="center" vertical="center" wrapText="1" readingOrder="2"/>
    </xf>
    <xf numFmtId="0" fontId="4" fillId="5" borderId="22" xfId="1" applyNumberFormat="1" applyFont="1" applyFill="1" applyBorder="1" applyAlignment="1">
      <alignment horizontal="center" vertical="center" wrapText="1" readingOrder="1"/>
    </xf>
    <xf numFmtId="0" fontId="4" fillId="5" borderId="23" xfId="1" applyNumberFormat="1" applyFont="1" applyFill="1" applyBorder="1" applyAlignment="1">
      <alignment horizontal="center" vertical="center" wrapText="1" readingOrder="1"/>
    </xf>
    <xf numFmtId="0" fontId="4" fillId="5" borderId="24" xfId="1" applyNumberFormat="1" applyFont="1" applyFill="1" applyBorder="1" applyAlignment="1">
      <alignment horizontal="center" vertical="center" wrapText="1" readingOrder="1"/>
    </xf>
    <xf numFmtId="0" fontId="4" fillId="5" borderId="25" xfId="1" applyNumberFormat="1" applyFont="1" applyFill="1" applyBorder="1" applyAlignment="1">
      <alignment horizontal="center" vertical="center" wrapText="1" readingOrder="1"/>
    </xf>
    <xf numFmtId="0" fontId="9" fillId="3" borderId="5" xfId="1" applyNumberFormat="1" applyFont="1" applyFill="1" applyBorder="1" applyAlignment="1">
      <alignment horizontal="center" vertical="center" wrapText="1" readingOrder="2"/>
    </xf>
    <xf numFmtId="0" fontId="9" fillId="3" borderId="4" xfId="1" applyNumberFormat="1" applyFont="1" applyFill="1" applyBorder="1" applyAlignment="1">
      <alignment horizontal="center" vertical="center" wrapText="1" readingOrder="2"/>
    </xf>
    <xf numFmtId="0" fontId="9" fillId="3" borderId="6" xfId="1" applyNumberFormat="1" applyFont="1" applyFill="1" applyBorder="1" applyAlignment="1">
      <alignment horizontal="center" vertical="center" wrapText="1" readingOrder="2"/>
    </xf>
    <xf numFmtId="0" fontId="9" fillId="0" borderId="5" xfId="1" applyNumberFormat="1" applyFont="1" applyBorder="1" applyAlignment="1">
      <alignment horizontal="center" wrapText="1" readingOrder="2"/>
    </xf>
    <xf numFmtId="0" fontId="9" fillId="0" borderId="4" xfId="1" applyNumberFormat="1" applyFont="1" applyBorder="1" applyAlignment="1">
      <alignment horizontal="center" wrapText="1" readingOrder="2"/>
    </xf>
    <xf numFmtId="0" fontId="9" fillId="0" borderId="6" xfId="1" applyNumberFormat="1" applyFont="1" applyBorder="1" applyAlignment="1">
      <alignment horizontal="center" wrapText="1" readingOrder="2"/>
    </xf>
    <xf numFmtId="0" fontId="1" fillId="5" borderId="8" xfId="1" applyNumberFormat="1" applyFont="1" applyFill="1" applyBorder="1" applyAlignment="1">
      <alignment vertical="center" textRotation="90" wrapText="1" readingOrder="1"/>
    </xf>
    <xf numFmtId="0" fontId="1" fillId="5" borderId="9" xfId="1" applyNumberFormat="1" applyFont="1" applyFill="1" applyBorder="1" applyAlignment="1">
      <alignment vertical="center" textRotation="90" wrapText="1" readingOrder="1"/>
    </xf>
    <xf numFmtId="0" fontId="12" fillId="3" borderId="8" xfId="1" applyNumberFormat="1" applyFont="1" applyFill="1" applyBorder="1" applyAlignment="1">
      <alignment horizontal="center" vertical="center" textRotation="90" wrapText="1" readingOrder="2"/>
    </xf>
    <xf numFmtId="0" fontId="2" fillId="0" borderId="8" xfId="1" applyNumberFormat="1" applyFont="1" applyBorder="1" applyAlignment="1">
      <alignment vertical="center" textRotation="90" wrapText="1" readingOrder="1"/>
    </xf>
    <xf numFmtId="0" fontId="2" fillId="0" borderId="9" xfId="1" applyNumberFormat="1" applyFont="1" applyBorder="1" applyAlignment="1">
      <alignment vertical="center" textRotation="90" wrapText="1" readingOrder="1"/>
    </xf>
    <xf numFmtId="0" fontId="2" fillId="4" borderId="22" xfId="1" applyNumberFormat="1" applyFont="1" applyFill="1" applyBorder="1" applyAlignment="1">
      <alignment horizontal="center" vertical="center" wrapText="1" readingOrder="2"/>
    </xf>
    <xf numFmtId="0" fontId="2" fillId="4" borderId="26" xfId="1" applyNumberFormat="1" applyFont="1" applyFill="1" applyBorder="1" applyAlignment="1">
      <alignment horizontal="center" vertical="center" wrapText="1" readingOrder="2"/>
    </xf>
    <xf numFmtId="0" fontId="1" fillId="7" borderId="26" xfId="1" applyNumberFormat="1" applyFont="1" applyFill="1" applyBorder="1" applyAlignment="1">
      <alignment horizontal="center" vertical="center" wrapText="1" readingOrder="1"/>
    </xf>
    <xf numFmtId="0" fontId="4" fillId="7" borderId="26" xfId="1" applyNumberFormat="1" applyFont="1" applyFill="1" applyBorder="1" applyAlignment="1">
      <alignment horizontal="center" vertical="center" wrapText="1" readingOrder="1"/>
    </xf>
    <xf numFmtId="0" fontId="1" fillId="7" borderId="22" xfId="1" applyNumberFormat="1" applyFont="1" applyFill="1" applyBorder="1" applyAlignment="1">
      <alignment horizontal="center" vertical="center" wrapText="1" readingOrder="1"/>
    </xf>
    <xf numFmtId="0" fontId="1" fillId="10" borderId="22" xfId="1" applyNumberFormat="1" applyFont="1" applyFill="1" applyBorder="1" applyAlignment="1">
      <alignment horizontal="center" vertical="center" wrapText="1" readingOrder="1"/>
    </xf>
    <xf numFmtId="0" fontId="1" fillId="10" borderId="23" xfId="1" applyNumberFormat="1" applyFont="1" applyFill="1" applyBorder="1" applyAlignment="1">
      <alignment horizontal="center" vertical="center" wrapText="1" readingOrder="1"/>
    </xf>
    <xf numFmtId="0" fontId="1" fillId="10" borderId="26" xfId="1" applyNumberFormat="1" applyFont="1" applyFill="1" applyBorder="1" applyAlignment="1">
      <alignment horizontal="center" vertical="center" wrapText="1" readingOrder="1"/>
    </xf>
    <xf numFmtId="0" fontId="4" fillId="7" borderId="22" xfId="1" applyNumberFormat="1" applyFont="1" applyFill="1" applyBorder="1" applyAlignment="1">
      <alignment horizontal="center" vertical="center" wrapText="1" readingOrder="1"/>
    </xf>
    <xf numFmtId="0" fontId="4" fillId="10" borderId="22" xfId="1" applyNumberFormat="1" applyFont="1" applyFill="1" applyBorder="1" applyAlignment="1">
      <alignment horizontal="center" vertical="center" wrapText="1" readingOrder="1"/>
    </xf>
    <xf numFmtId="0" fontId="4" fillId="10" borderId="23" xfId="1" applyNumberFormat="1" applyFont="1" applyFill="1" applyBorder="1" applyAlignment="1">
      <alignment horizontal="center" vertical="center" wrapText="1" readingOrder="1"/>
    </xf>
    <xf numFmtId="0" fontId="4" fillId="10" borderId="26" xfId="1" applyNumberFormat="1" applyFont="1" applyFill="1" applyBorder="1" applyAlignment="1">
      <alignment horizontal="center" vertical="center" wrapText="1" readingOrder="1"/>
    </xf>
    <xf numFmtId="0" fontId="4" fillId="3" borderId="5" xfId="1" applyNumberFormat="1" applyFont="1" applyFill="1" applyBorder="1" applyAlignment="1">
      <alignment horizontal="right" vertical="center" wrapText="1" readingOrder="2"/>
    </xf>
    <xf numFmtId="0" fontId="4" fillId="3" borderId="4" xfId="1" applyNumberFormat="1" applyFont="1" applyFill="1" applyBorder="1" applyAlignment="1">
      <alignment horizontal="right" vertical="center" wrapText="1"/>
    </xf>
    <xf numFmtId="0" fontId="4" fillId="3" borderId="6" xfId="1" applyNumberFormat="1" applyFont="1" applyFill="1" applyBorder="1" applyAlignment="1">
      <alignment horizontal="right" vertical="center" wrapText="1"/>
    </xf>
    <xf numFmtId="0" fontId="4" fillId="3" borderId="5" xfId="1" applyNumberFormat="1" applyFont="1" applyFill="1" applyBorder="1" applyAlignment="1">
      <alignment horizontal="right" vertical="center" wrapText="1"/>
    </xf>
    <xf numFmtId="0" fontId="4" fillId="0" borderId="4" xfId="1" applyNumberFormat="1" applyFont="1" applyBorder="1" applyAlignment="1">
      <alignment horizontal="right" vertical="center" wrapText="1" readingOrder="2"/>
    </xf>
    <xf numFmtId="0" fontId="4" fillId="0" borderId="6" xfId="1" applyNumberFormat="1" applyFont="1" applyBorder="1" applyAlignment="1">
      <alignment horizontal="right" vertical="center" wrapText="1" readingOrder="2"/>
    </xf>
    <xf numFmtId="0" fontId="9" fillId="5" borderId="3" xfId="1" applyNumberFormat="1" applyFont="1" applyFill="1" applyBorder="1" applyAlignment="1">
      <alignment horizontal="center" vertical="center" wrapText="1" readingOrder="2"/>
    </xf>
    <xf numFmtId="0" fontId="4" fillId="5" borderId="3" xfId="1" applyNumberFormat="1" applyFont="1" applyFill="1" applyBorder="1" applyAlignment="1">
      <alignment horizontal="right" vertical="center" wrapText="1" readingOrder="2"/>
    </xf>
    <xf numFmtId="0" fontId="1" fillId="10" borderId="6" xfId="1" applyNumberFormat="1" applyFont="1" applyFill="1" applyBorder="1" applyAlignment="1">
      <alignment horizontal="center" vertical="center" wrapText="1" readingOrder="1"/>
    </xf>
    <xf numFmtId="0" fontId="4" fillId="8" borderId="5" xfId="1" applyNumberFormat="1" applyFont="1" applyFill="1" applyBorder="1" applyAlignment="1">
      <alignment horizontal="center" vertical="center" wrapText="1" readingOrder="2"/>
    </xf>
    <xf numFmtId="164" fontId="0" fillId="0" borderId="1" xfId="0" applyBorder="1"/>
    <xf numFmtId="0" fontId="4" fillId="5" borderId="32" xfId="1" applyNumberFormat="1" applyFont="1" applyFill="1" applyBorder="1" applyAlignment="1">
      <alignment horizontal="center" vertical="center" wrapText="1" readingOrder="2"/>
    </xf>
    <xf numFmtId="0" fontId="4" fillId="5" borderId="33" xfId="1" applyNumberFormat="1" applyFont="1" applyFill="1" applyBorder="1" applyAlignment="1">
      <alignment horizontal="center" vertical="center" wrapText="1" readingOrder="2"/>
    </xf>
    <xf numFmtId="0" fontId="4" fillId="8" borderId="32" xfId="1" applyNumberFormat="1" applyFont="1" applyFill="1" applyBorder="1" applyAlignment="1">
      <alignment horizontal="center" vertical="center" wrapText="1" readingOrder="2"/>
    </xf>
    <xf numFmtId="164" fontId="6" fillId="9" borderId="1" xfId="0" applyFont="1" applyFill="1" applyBorder="1" applyAlignment="1">
      <alignment horizontal="center" wrapText="1" readingOrder="2"/>
    </xf>
    <xf numFmtId="0" fontId="4" fillId="8" borderId="3" xfId="1" applyNumberFormat="1" applyFont="1" applyFill="1" applyBorder="1" applyAlignment="1">
      <alignment horizontal="center" vertical="center" wrapText="1" readingOrder="2"/>
    </xf>
    <xf numFmtId="164" fontId="0" fillId="0" borderId="0" xfId="0" applyNumberFormat="1"/>
    <xf numFmtId="164" fontId="0" fillId="0" borderId="0" xfId="0" pivotButton="1"/>
    <xf numFmtId="164" fontId="4" fillId="9" borderId="37" xfId="0" applyFont="1" applyFill="1" applyBorder="1" applyAlignment="1">
      <alignment horizontal="center" wrapText="1" readingOrder="2"/>
    </xf>
    <xf numFmtId="164" fontId="4" fillId="9" borderId="38" xfId="0" applyFont="1" applyFill="1" applyBorder="1" applyAlignment="1">
      <alignment horizontal="center" wrapText="1" readingOrder="2"/>
    </xf>
    <xf numFmtId="0" fontId="4" fillId="5" borderId="5" xfId="1" applyNumberFormat="1" applyFont="1" applyFill="1" applyBorder="1" applyAlignment="1">
      <alignment horizontal="center" vertical="center" wrapText="1"/>
    </xf>
    <xf numFmtId="0" fontId="4" fillId="5" borderId="5" xfId="1" applyNumberFormat="1" applyFont="1" applyFill="1" applyBorder="1" applyAlignment="1">
      <alignment horizontal="right" vertical="center" wrapText="1"/>
    </xf>
    <xf numFmtId="0" fontId="4" fillId="5" borderId="32" xfId="1" applyNumberFormat="1" applyFont="1" applyFill="1" applyBorder="1" applyAlignment="1">
      <alignment horizontal="center" vertical="center" wrapText="1"/>
    </xf>
    <xf numFmtId="0" fontId="4" fillId="5" borderId="33" xfId="1" applyNumberFormat="1" applyFont="1" applyFill="1" applyBorder="1" applyAlignment="1">
      <alignment horizontal="center" vertical="center" wrapText="1"/>
    </xf>
    <xf numFmtId="0" fontId="4" fillId="8" borderId="32" xfId="1" applyNumberFormat="1" applyFont="1" applyFill="1" applyBorder="1" applyAlignment="1">
      <alignment horizontal="center" vertical="center" wrapText="1"/>
    </xf>
    <xf numFmtId="0" fontId="4" fillId="5" borderId="3" xfId="1" applyNumberFormat="1" applyFont="1" applyFill="1" applyBorder="1" applyAlignment="1">
      <alignment horizontal="center" vertical="center" wrapText="1"/>
    </xf>
    <xf numFmtId="0" fontId="4" fillId="5" borderId="4" xfId="1" applyNumberFormat="1" applyFont="1" applyFill="1" applyBorder="1" applyAlignment="1">
      <alignment horizontal="right" vertical="center" wrapText="1"/>
    </xf>
    <xf numFmtId="0" fontId="4" fillId="5" borderId="24" xfId="1" applyNumberFormat="1" applyFont="1" applyFill="1" applyBorder="1" applyAlignment="1">
      <alignment horizontal="center" vertical="center" wrapText="1"/>
    </xf>
    <xf numFmtId="0" fontId="4" fillId="5" borderId="25" xfId="1" applyNumberFormat="1" applyFont="1" applyFill="1" applyBorder="1" applyAlignment="1">
      <alignment horizontal="center" vertical="center" wrapText="1"/>
    </xf>
    <xf numFmtId="0" fontId="4" fillId="5" borderId="4" xfId="1" applyNumberFormat="1" applyFont="1" applyFill="1" applyBorder="1" applyAlignment="1">
      <alignment horizontal="center" vertical="center" wrapText="1"/>
    </xf>
    <xf numFmtId="0" fontId="4" fillId="5" borderId="6" xfId="1" applyNumberFormat="1" applyFont="1" applyFill="1" applyBorder="1" applyAlignment="1">
      <alignment horizontal="right" vertical="center" wrapText="1"/>
    </xf>
    <xf numFmtId="0" fontId="4" fillId="5" borderId="26" xfId="1" applyNumberFormat="1" applyFont="1" applyFill="1" applyBorder="1" applyAlignment="1">
      <alignment horizontal="center" vertical="center" wrapText="1"/>
    </xf>
    <xf numFmtId="0" fontId="4" fillId="5" borderId="27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4" fillId="5" borderId="23" xfId="1" applyNumberFormat="1" applyFont="1" applyFill="1" applyBorder="1" applyAlignment="1">
      <alignment horizontal="center" vertical="center" wrapText="1"/>
    </xf>
    <xf numFmtId="0" fontId="4" fillId="5" borderId="10" xfId="1" applyNumberFormat="1" applyFont="1" applyFill="1" applyBorder="1" applyAlignment="1">
      <alignment horizontal="center" vertical="center" wrapText="1"/>
    </xf>
    <xf numFmtId="0" fontId="4" fillId="5" borderId="10" xfId="1" applyNumberFormat="1" applyFont="1" applyFill="1" applyBorder="1" applyAlignment="1">
      <alignment horizontal="right" vertical="center" wrapText="1"/>
    </xf>
    <xf numFmtId="0" fontId="4" fillId="5" borderId="28" xfId="1" applyNumberFormat="1" applyFont="1" applyFill="1" applyBorder="1" applyAlignment="1">
      <alignment horizontal="center" vertical="center" wrapText="1"/>
    </xf>
    <xf numFmtId="0" fontId="4" fillId="5" borderId="29" xfId="1" applyNumberFormat="1" applyFont="1" applyFill="1" applyBorder="1" applyAlignment="1">
      <alignment horizontal="center" vertical="center" wrapText="1"/>
    </xf>
    <xf numFmtId="0" fontId="2" fillId="6" borderId="5" xfId="1" applyNumberFormat="1" applyFont="1" applyFill="1" applyBorder="1" applyAlignment="1">
      <alignment vertical="center" textRotation="90" wrapText="1"/>
    </xf>
    <xf numFmtId="0" fontId="4" fillId="7" borderId="5" xfId="1" applyNumberFormat="1" applyFont="1" applyFill="1" applyBorder="1" applyAlignment="1">
      <alignment horizontal="center" vertical="center" wrapText="1"/>
    </xf>
    <xf numFmtId="0" fontId="1" fillId="7" borderId="22" xfId="1" applyNumberFormat="1" applyFont="1" applyFill="1" applyBorder="1" applyAlignment="1">
      <alignment horizontal="center" vertical="center" wrapText="1"/>
    </xf>
    <xf numFmtId="0" fontId="1" fillId="10" borderId="22" xfId="1" applyNumberFormat="1" applyFont="1" applyFill="1" applyBorder="1" applyAlignment="1">
      <alignment horizontal="center" vertical="center" wrapText="1"/>
    </xf>
    <xf numFmtId="0" fontId="1" fillId="10" borderId="23" xfId="1" applyNumberFormat="1" applyFont="1" applyFill="1" applyBorder="1" applyAlignment="1">
      <alignment horizontal="center" vertical="center" wrapText="1"/>
    </xf>
    <xf numFmtId="0" fontId="2" fillId="6" borderId="6" xfId="1" applyNumberFormat="1" applyFont="1" applyFill="1" applyBorder="1" applyAlignment="1">
      <alignment vertical="center" textRotation="90" wrapText="1"/>
    </xf>
    <xf numFmtId="0" fontId="4" fillId="6" borderId="6" xfId="1" applyNumberFormat="1" applyFont="1" applyFill="1" applyBorder="1" applyAlignment="1">
      <alignment vertical="center" textRotation="90" wrapText="1"/>
    </xf>
    <xf numFmtId="0" fontId="4" fillId="7" borderId="6" xfId="1" applyNumberFormat="1" applyFont="1" applyFill="1" applyBorder="1" applyAlignment="1">
      <alignment horizontal="center" vertical="center" wrapText="1"/>
    </xf>
    <xf numFmtId="0" fontId="1" fillId="7" borderId="26" xfId="1" applyNumberFormat="1" applyFont="1" applyFill="1" applyBorder="1" applyAlignment="1">
      <alignment horizontal="center" vertical="center" wrapText="1"/>
    </xf>
    <xf numFmtId="0" fontId="1" fillId="10" borderId="26" xfId="1" applyNumberFormat="1" applyFont="1" applyFill="1" applyBorder="1" applyAlignment="1">
      <alignment horizontal="center" vertical="center" wrapText="1"/>
    </xf>
    <xf numFmtId="0" fontId="1" fillId="10" borderId="6" xfId="1" applyNumberFormat="1" applyFont="1" applyFill="1" applyBorder="1" applyAlignment="1">
      <alignment horizontal="center" vertical="center" wrapText="1"/>
    </xf>
    <xf numFmtId="164" fontId="0" fillId="0" borderId="0" xfId="0" applyAlignment="1"/>
    <xf numFmtId="164" fontId="4" fillId="9" borderId="37" xfId="0" applyFont="1" applyFill="1" applyBorder="1" applyAlignment="1">
      <alignment horizontal="center" wrapText="1"/>
    </xf>
    <xf numFmtId="164" fontId="4" fillId="9" borderId="38" xfId="0" applyFont="1" applyFill="1" applyBorder="1" applyAlignment="1">
      <alignment horizontal="center" wrapText="1"/>
    </xf>
    <xf numFmtId="0" fontId="9" fillId="5" borderId="5" xfId="1" applyNumberFormat="1" applyFont="1" applyFill="1" applyBorder="1" applyAlignment="1">
      <alignment horizontal="center" vertical="center" wrapText="1"/>
    </xf>
    <xf numFmtId="0" fontId="9" fillId="5" borderId="4" xfId="1" applyNumberFormat="1" applyFont="1" applyFill="1" applyBorder="1" applyAlignment="1">
      <alignment horizontal="center" vertical="center" wrapText="1"/>
    </xf>
    <xf numFmtId="0" fontId="4" fillId="8" borderId="22" xfId="1" applyNumberFormat="1" applyFont="1" applyFill="1" applyBorder="1" applyAlignment="1">
      <alignment horizontal="center" vertical="center" wrapText="1"/>
    </xf>
    <xf numFmtId="0" fontId="14" fillId="3" borderId="5" xfId="1" applyNumberFormat="1" applyFont="1" applyFill="1" applyBorder="1" applyAlignment="1">
      <alignment horizontal="center" vertical="center" wrapText="1"/>
    </xf>
    <xf numFmtId="0" fontId="14" fillId="3" borderId="4" xfId="1" applyNumberFormat="1" applyFont="1" applyFill="1" applyBorder="1" applyAlignment="1">
      <alignment horizontal="center" vertical="center" wrapText="1"/>
    </xf>
    <xf numFmtId="0" fontId="14" fillId="3" borderId="6" xfId="1" applyNumberFormat="1" applyFont="1" applyFill="1" applyBorder="1" applyAlignment="1">
      <alignment horizontal="center" vertical="center" wrapText="1"/>
    </xf>
    <xf numFmtId="0" fontId="12" fillId="9" borderId="5" xfId="1" applyNumberFormat="1" applyFont="1" applyFill="1" applyBorder="1" applyAlignment="1">
      <alignment horizontal="center" vertical="center" textRotation="90" wrapText="1"/>
    </xf>
    <xf numFmtId="0" fontId="11" fillId="9" borderId="5" xfId="1" applyNumberFormat="1" applyFont="1" applyFill="1" applyBorder="1" applyAlignment="1">
      <alignment horizontal="center" vertical="center" wrapText="1"/>
    </xf>
    <xf numFmtId="0" fontId="2" fillId="7" borderId="5" xfId="1" applyNumberFormat="1" applyFont="1" applyFill="1" applyBorder="1" applyAlignment="1">
      <alignment horizontal="center" vertical="center" wrapText="1"/>
    </xf>
    <xf numFmtId="0" fontId="12" fillId="9" borderId="6" xfId="1" applyNumberFormat="1" applyFont="1" applyFill="1" applyBorder="1" applyAlignment="1">
      <alignment horizontal="center" vertical="center" textRotation="90" wrapText="1"/>
    </xf>
    <xf numFmtId="0" fontId="11" fillId="9" borderId="6" xfId="1" applyNumberFormat="1" applyFont="1" applyFill="1" applyBorder="1" applyAlignment="1">
      <alignment horizontal="center" vertical="center" wrapText="1"/>
    </xf>
    <xf numFmtId="0" fontId="2" fillId="7" borderId="6" xfId="1" applyNumberFormat="1" applyFont="1" applyFill="1" applyBorder="1" applyAlignment="1">
      <alignment horizontal="center" vertical="center" wrapText="1"/>
    </xf>
    <xf numFmtId="164" fontId="1" fillId="5" borderId="0" xfId="1" applyNumberFormat="1" applyFont="1" applyFill="1" applyBorder="1" applyAlignment="1">
      <alignment horizontal="center" vertical="center" textRotation="90" wrapText="1"/>
    </xf>
    <xf numFmtId="164" fontId="12" fillId="5" borderId="0" xfId="1" applyNumberFormat="1" applyFont="1" applyFill="1" applyBorder="1" applyAlignment="1">
      <alignment horizontal="center" vertical="center" textRotation="90" wrapText="1"/>
    </xf>
    <xf numFmtId="165" fontId="11" fillId="5" borderId="0" xfId="1" applyNumberFormat="1" applyFont="1" applyFill="1" applyBorder="1" applyAlignment="1">
      <alignment horizontal="center" vertical="center" wrapText="1"/>
    </xf>
    <xf numFmtId="164" fontId="2" fillId="5" borderId="0" xfId="1" applyNumberFormat="1" applyFont="1" applyFill="1" applyBorder="1" applyAlignment="1">
      <alignment horizontal="center" vertical="center" wrapText="1"/>
    </xf>
    <xf numFmtId="167" fontId="3" fillId="5" borderId="0" xfId="1" applyNumberFormat="1" applyFont="1" applyFill="1" applyBorder="1" applyAlignment="1">
      <alignment horizontal="center" wrapText="1"/>
    </xf>
    <xf numFmtId="166" fontId="3" fillId="5" borderId="0" xfId="1" applyNumberFormat="1" applyFont="1" applyFill="1" applyBorder="1" applyAlignment="1">
      <alignment horizontal="center" vertical="center" wrapText="1"/>
    </xf>
    <xf numFmtId="0" fontId="9" fillId="3" borderId="4" xfId="1" applyNumberFormat="1" applyFont="1" applyFill="1" applyBorder="1" applyAlignment="1">
      <alignment horizontal="center" vertical="center" wrapText="1"/>
    </xf>
    <xf numFmtId="0" fontId="1" fillId="5" borderId="8" xfId="1" applyNumberFormat="1" applyFont="1" applyFill="1" applyBorder="1" applyAlignment="1">
      <alignment vertical="center" textRotation="90" wrapText="1"/>
    </xf>
    <xf numFmtId="0" fontId="4" fillId="7" borderId="22" xfId="1" applyNumberFormat="1" applyFont="1" applyFill="1" applyBorder="1" applyAlignment="1">
      <alignment horizontal="center" vertical="center" wrapText="1"/>
    </xf>
    <xf numFmtId="0" fontId="4" fillId="10" borderId="22" xfId="1" applyNumberFormat="1" applyFont="1" applyFill="1" applyBorder="1" applyAlignment="1">
      <alignment horizontal="center" vertical="center" wrapText="1"/>
    </xf>
    <xf numFmtId="0" fontId="4" fillId="10" borderId="23" xfId="1" applyNumberFormat="1" applyFont="1" applyFill="1" applyBorder="1" applyAlignment="1">
      <alignment horizontal="center" vertical="center" wrapText="1"/>
    </xf>
    <xf numFmtId="0" fontId="1" fillId="5" borderId="9" xfId="1" applyNumberFormat="1" applyFont="1" applyFill="1" applyBorder="1" applyAlignment="1">
      <alignment vertical="center" textRotation="90" wrapText="1"/>
    </xf>
    <xf numFmtId="0" fontId="4" fillId="7" borderId="26" xfId="1" applyNumberFormat="1" applyFont="1" applyFill="1" applyBorder="1" applyAlignment="1">
      <alignment horizontal="center" vertical="center" wrapText="1"/>
    </xf>
    <xf numFmtId="0" fontId="4" fillId="10" borderId="28" xfId="1" applyNumberFormat="1" applyFont="1" applyFill="1" applyBorder="1" applyAlignment="1">
      <alignment horizontal="center" vertical="center" wrapText="1"/>
    </xf>
    <xf numFmtId="0" fontId="12" fillId="9" borderId="8" xfId="1" applyNumberFormat="1" applyFont="1" applyFill="1" applyBorder="1" applyAlignment="1">
      <alignment horizontal="center" vertical="center" textRotation="90" wrapText="1"/>
    </xf>
    <xf numFmtId="0" fontId="9" fillId="5" borderId="3" xfId="1" applyNumberFormat="1" applyFont="1" applyFill="1" applyBorder="1" applyAlignment="1">
      <alignment horizontal="center" vertical="center" wrapText="1"/>
    </xf>
    <xf numFmtId="0" fontId="4" fillId="5" borderId="3" xfId="1" applyNumberFormat="1" applyFont="1" applyFill="1" applyBorder="1" applyAlignment="1">
      <alignment horizontal="right" vertical="center" wrapText="1"/>
    </xf>
    <xf numFmtId="0" fontId="4" fillId="10" borderId="26" xfId="1" applyNumberFormat="1" applyFont="1" applyFill="1" applyBorder="1" applyAlignment="1">
      <alignment horizontal="center" vertical="center" wrapText="1"/>
    </xf>
    <xf numFmtId="0" fontId="12" fillId="3" borderId="8" xfId="1" applyNumberFormat="1" applyFont="1" applyFill="1" applyBorder="1" applyAlignment="1">
      <alignment horizontal="center" vertical="center" textRotation="90" wrapText="1"/>
    </xf>
    <xf numFmtId="0" fontId="4" fillId="0" borderId="4" xfId="1" applyNumberFormat="1" applyFont="1" applyBorder="1" applyAlignment="1">
      <alignment horizontal="right" vertical="center" wrapText="1"/>
    </xf>
    <xf numFmtId="164" fontId="4" fillId="5" borderId="39" xfId="1" applyNumberFormat="1" applyFont="1" applyFill="1" applyBorder="1" applyAlignment="1">
      <alignment horizontal="right" vertical="center" wrapText="1"/>
    </xf>
    <xf numFmtId="0" fontId="4" fillId="0" borderId="39" xfId="1" applyNumberFormat="1" applyFont="1" applyBorder="1" applyAlignment="1">
      <alignment horizontal="right" vertical="center" wrapText="1"/>
    </xf>
    <xf numFmtId="0" fontId="4" fillId="0" borderId="6" xfId="1" applyNumberFormat="1" applyFont="1" applyBorder="1" applyAlignment="1">
      <alignment horizontal="right" vertical="center" wrapText="1"/>
    </xf>
    <xf numFmtId="0" fontId="2" fillId="0" borderId="8" xfId="1" applyNumberFormat="1" applyFont="1" applyBorder="1" applyAlignment="1">
      <alignment vertical="center" textRotation="90" wrapText="1"/>
    </xf>
    <xf numFmtId="0" fontId="2" fillId="0" borderId="9" xfId="1" applyNumberFormat="1" applyFont="1" applyBorder="1" applyAlignment="1">
      <alignment vertical="center" textRotation="90" wrapText="1"/>
    </xf>
    <xf numFmtId="0" fontId="2" fillId="4" borderId="22" xfId="1" applyNumberFormat="1" applyFont="1" applyFill="1" applyBorder="1" applyAlignment="1">
      <alignment horizontal="center" vertical="center" wrapText="1"/>
    </xf>
    <xf numFmtId="0" fontId="2" fillId="4" borderId="26" xfId="1" applyNumberFormat="1" applyFont="1" applyFill="1" applyBorder="1" applyAlignment="1">
      <alignment horizontal="center" vertical="center" wrapText="1"/>
    </xf>
    <xf numFmtId="0" fontId="4" fillId="5" borderId="42" xfId="1" applyNumberFormat="1" applyFont="1" applyFill="1" applyBorder="1" applyAlignment="1">
      <alignment horizontal="right" vertical="center" wrapText="1"/>
    </xf>
    <xf numFmtId="0" fontId="4" fillId="5" borderId="43" xfId="1" applyNumberFormat="1" applyFont="1" applyFill="1" applyBorder="1" applyAlignment="1">
      <alignment horizontal="right" vertical="center" wrapText="1"/>
    </xf>
    <xf numFmtId="0" fontId="4" fillId="6" borderId="3" xfId="1" applyNumberFormat="1" applyFont="1" applyFill="1" applyBorder="1" applyAlignment="1">
      <alignment vertical="center" textRotation="90" wrapText="1"/>
    </xf>
    <xf numFmtId="0" fontId="4" fillId="5" borderId="12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textRotation="90" wrapText="1" readingOrder="1"/>
    </xf>
    <xf numFmtId="0" fontId="2" fillId="0" borderId="7" xfId="1" applyNumberFormat="1" applyFont="1" applyBorder="1" applyAlignment="1">
      <alignment horizontal="center" vertical="center" textRotation="90" wrapText="1" readingOrder="1"/>
    </xf>
    <xf numFmtId="164" fontId="5" fillId="0" borderId="0" xfId="0" applyFont="1" applyAlignment="1">
      <alignment horizontal="center" vertical="top" wrapText="1" readingOrder="2"/>
    </xf>
    <xf numFmtId="164" fontId="5" fillId="0" borderId="0" xfId="0" applyFont="1" applyBorder="1" applyAlignment="1">
      <alignment horizontal="center" vertical="top" wrapText="1" readingOrder="2"/>
    </xf>
    <xf numFmtId="0" fontId="2" fillId="4" borderId="6" xfId="1" applyNumberFormat="1" applyFont="1" applyFill="1" applyBorder="1" applyAlignment="1">
      <alignment horizontal="center" vertical="center" wrapText="1" readingOrder="2"/>
    </xf>
    <xf numFmtId="0" fontId="9" fillId="3" borderId="3" xfId="1" applyNumberFormat="1" applyFont="1" applyFill="1" applyBorder="1" applyAlignment="1">
      <alignment horizontal="center" vertical="center" textRotation="90" wrapText="1" readingOrder="2"/>
    </xf>
    <xf numFmtId="0" fontId="9" fillId="3" borderId="4" xfId="1" applyNumberFormat="1" applyFont="1" applyFill="1" applyBorder="1" applyAlignment="1">
      <alignment horizontal="center" vertical="center" textRotation="90" wrapText="1" readingOrder="2"/>
    </xf>
    <xf numFmtId="0" fontId="9" fillId="3" borderId="6" xfId="1" applyNumberFormat="1" applyFont="1" applyFill="1" applyBorder="1" applyAlignment="1">
      <alignment horizontal="center" vertical="center" textRotation="90" wrapText="1" readingOrder="2"/>
    </xf>
    <xf numFmtId="0" fontId="8" fillId="0" borderId="0" xfId="1" applyNumberFormat="1" applyFont="1" applyAlignment="1">
      <alignment horizontal="center" vertical="center"/>
    </xf>
    <xf numFmtId="0" fontId="16" fillId="0" borderId="19" xfId="1" applyNumberFormat="1" applyFont="1" applyBorder="1" applyAlignment="1">
      <alignment horizontal="center" vertical="top" wrapText="1"/>
    </xf>
    <xf numFmtId="0" fontId="16" fillId="0" borderId="21" xfId="1" applyNumberFormat="1" applyFont="1" applyBorder="1" applyAlignment="1">
      <alignment horizontal="center" vertical="top" wrapText="1"/>
    </xf>
    <xf numFmtId="0" fontId="16" fillId="0" borderId="20" xfId="1" applyNumberFormat="1" applyFont="1" applyBorder="1" applyAlignment="1">
      <alignment horizontal="center" vertical="top" wrapText="1"/>
    </xf>
    <xf numFmtId="0" fontId="2" fillId="4" borderId="5" xfId="1" applyNumberFormat="1" applyFont="1" applyFill="1" applyBorder="1" applyAlignment="1">
      <alignment horizontal="center" vertical="center" wrapText="1" readingOrder="2"/>
    </xf>
    <xf numFmtId="0" fontId="8" fillId="0" borderId="0" xfId="1" applyNumberFormat="1" applyFont="1" applyBorder="1" applyAlignment="1">
      <alignment horizontal="center" vertical="center"/>
    </xf>
    <xf numFmtId="0" fontId="9" fillId="3" borderId="8" xfId="1" applyNumberFormat="1" applyFont="1" applyFill="1" applyBorder="1" applyAlignment="1">
      <alignment horizontal="center" vertical="center" textRotation="90" wrapText="1" readingOrder="2"/>
    </xf>
    <xf numFmtId="0" fontId="1" fillId="3" borderId="2" xfId="1" applyNumberFormat="1" applyFont="1" applyFill="1" applyBorder="1" applyAlignment="1">
      <alignment horizontal="center" vertical="center" textRotation="90" wrapText="1" readingOrder="2"/>
    </xf>
    <xf numFmtId="0" fontId="15" fillId="0" borderId="8" xfId="0" applyNumberFormat="1" applyFont="1" applyBorder="1"/>
    <xf numFmtId="0" fontId="1" fillId="3" borderId="6" xfId="1" applyNumberFormat="1" applyFont="1" applyFill="1" applyBorder="1" applyAlignment="1">
      <alignment horizontal="center" vertical="center" textRotation="90" wrapText="1" readingOrder="2"/>
    </xf>
    <xf numFmtId="0" fontId="1" fillId="3" borderId="8" xfId="1" applyNumberFormat="1" applyFont="1" applyFill="1" applyBorder="1" applyAlignment="1">
      <alignment horizontal="center" vertical="center" textRotation="90" wrapText="1" readingOrder="2"/>
    </xf>
    <xf numFmtId="0" fontId="1" fillId="3" borderId="9" xfId="1" applyNumberFormat="1" applyFont="1" applyFill="1" applyBorder="1" applyAlignment="1">
      <alignment horizontal="center" vertical="center" textRotation="90" wrapText="1" readingOrder="2"/>
    </xf>
    <xf numFmtId="0" fontId="16" fillId="0" borderId="18" xfId="1" applyNumberFormat="1" applyFont="1" applyBorder="1" applyAlignment="1">
      <alignment horizontal="center" vertical="top" wrapText="1"/>
    </xf>
    <xf numFmtId="0" fontId="16" fillId="0" borderId="0" xfId="1" applyNumberFormat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center" textRotation="90" wrapText="1" readingOrder="1"/>
    </xf>
    <xf numFmtId="0" fontId="1" fillId="3" borderId="5" xfId="1" applyNumberFormat="1" applyFont="1" applyFill="1" applyBorder="1" applyAlignment="1">
      <alignment horizontal="center" vertical="center" textRotation="90" wrapText="1" readingOrder="2"/>
    </xf>
    <xf numFmtId="0" fontId="15" fillId="0" borderId="9" xfId="0" applyNumberFormat="1" applyFont="1" applyBorder="1"/>
    <xf numFmtId="0" fontId="1" fillId="0" borderId="1" xfId="1" applyNumberFormat="1" applyFont="1" applyBorder="1" applyAlignment="1">
      <alignment horizontal="center" vertical="center" textRotation="90" wrapText="1" readingOrder="1"/>
    </xf>
    <xf numFmtId="0" fontId="1" fillId="5" borderId="2" xfId="1" applyNumberFormat="1" applyFont="1" applyFill="1" applyBorder="1" applyAlignment="1">
      <alignment horizontal="center" vertical="center" textRotation="90" wrapText="1" readingOrder="1"/>
    </xf>
    <xf numFmtId="0" fontId="1" fillId="5" borderId="8" xfId="1" applyNumberFormat="1" applyFont="1" applyFill="1" applyBorder="1" applyAlignment="1">
      <alignment horizontal="center" vertical="center" textRotation="90" wrapText="1" readingOrder="1"/>
    </xf>
    <xf numFmtId="0" fontId="1" fillId="5" borderId="9" xfId="1" applyNumberFormat="1" applyFont="1" applyFill="1" applyBorder="1" applyAlignment="1">
      <alignment horizontal="center" vertical="center" textRotation="90" wrapText="1" readingOrder="1"/>
    </xf>
    <xf numFmtId="0" fontId="1" fillId="3" borderId="4" xfId="1" applyNumberFormat="1" applyFont="1" applyFill="1" applyBorder="1" applyAlignment="1">
      <alignment horizontal="center" vertical="center" textRotation="90" wrapText="1" readingOrder="2"/>
    </xf>
    <xf numFmtId="0" fontId="2" fillId="3" borderId="3" xfId="1" applyNumberFormat="1" applyFont="1" applyFill="1" applyBorder="1" applyAlignment="1">
      <alignment horizontal="center" vertical="center" textRotation="90" wrapText="1" readingOrder="2"/>
    </xf>
    <xf numFmtId="0" fontId="2" fillId="3" borderId="4" xfId="1" applyNumberFormat="1" applyFont="1" applyFill="1" applyBorder="1" applyAlignment="1">
      <alignment horizontal="center" vertical="center" textRotation="90" wrapText="1" readingOrder="2"/>
    </xf>
    <xf numFmtId="0" fontId="2" fillId="3" borderId="6" xfId="1" applyNumberFormat="1" applyFont="1" applyFill="1" applyBorder="1" applyAlignment="1">
      <alignment horizontal="center" vertical="center" textRotation="90" wrapText="1" readingOrder="2"/>
    </xf>
    <xf numFmtId="0" fontId="1" fillId="2" borderId="31" xfId="1" applyNumberFormat="1" applyFont="1" applyFill="1" applyBorder="1" applyAlignment="1">
      <alignment horizontal="center" vertical="center" wrapText="1" readingOrder="1"/>
    </xf>
    <xf numFmtId="0" fontId="1" fillId="2" borderId="30" xfId="1" applyNumberFormat="1" applyFont="1" applyFill="1" applyBorder="1" applyAlignment="1">
      <alignment horizontal="center" vertical="center" wrapText="1" readingOrder="1"/>
    </xf>
    <xf numFmtId="0" fontId="1" fillId="2" borderId="8" xfId="1" applyNumberFormat="1" applyFont="1" applyFill="1" applyBorder="1" applyAlignment="1">
      <alignment horizontal="center" vertical="center" wrapText="1" readingOrder="2"/>
    </xf>
    <xf numFmtId="0" fontId="1" fillId="2" borderId="9" xfId="1" applyNumberFormat="1" applyFont="1" applyFill="1" applyBorder="1" applyAlignment="1">
      <alignment horizontal="center" vertical="center" wrapText="1" readingOrder="2"/>
    </xf>
    <xf numFmtId="0" fontId="9" fillId="3" borderId="5" xfId="1" applyNumberFormat="1" applyFont="1" applyFill="1" applyBorder="1" applyAlignment="1">
      <alignment horizontal="center" vertical="center" textRotation="90" wrapText="1" readingOrder="2"/>
    </xf>
    <xf numFmtId="164" fontId="17" fillId="9" borderId="1" xfId="0" applyFont="1" applyFill="1" applyBorder="1" applyAlignment="1">
      <alignment horizontal="center" vertical="center"/>
    </xf>
    <xf numFmtId="164" fontId="4" fillId="9" borderId="1" xfId="0" applyFont="1" applyFill="1" applyBorder="1" applyAlignment="1">
      <alignment horizontal="center" vertical="center" wrapText="1" readingOrder="2"/>
    </xf>
    <xf numFmtId="0" fontId="16" fillId="0" borderId="40" xfId="1" applyNumberFormat="1" applyFont="1" applyBorder="1" applyAlignment="1">
      <alignment horizontal="center" vertical="top" wrapText="1"/>
    </xf>
    <xf numFmtId="164" fontId="17" fillId="9" borderId="34" xfId="0" applyFont="1" applyFill="1" applyBorder="1" applyAlignment="1">
      <alignment horizontal="center" vertical="center"/>
    </xf>
    <xf numFmtId="164" fontId="4" fillId="9" borderId="34" xfId="0" applyFont="1" applyFill="1" applyBorder="1" applyAlignment="1">
      <alignment horizontal="center" vertical="center" wrapText="1" readingOrder="2"/>
    </xf>
    <xf numFmtId="164" fontId="17" fillId="9" borderId="35" xfId="0" applyFont="1" applyFill="1" applyBorder="1" applyAlignment="1">
      <alignment horizontal="center" vertical="center"/>
    </xf>
    <xf numFmtId="164" fontId="17" fillId="9" borderId="36" xfId="0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textRotation="90" wrapText="1"/>
    </xf>
    <xf numFmtId="0" fontId="1" fillId="3" borderId="2" xfId="1" applyNumberFormat="1" applyFont="1" applyFill="1" applyBorder="1" applyAlignment="1">
      <alignment horizontal="center" vertical="center" textRotation="90" wrapText="1"/>
    </xf>
    <xf numFmtId="0" fontId="15" fillId="0" borderId="8" xfId="0" applyNumberFormat="1" applyFont="1" applyBorder="1" applyAlignment="1"/>
    <xf numFmtId="0" fontId="1" fillId="3" borderId="6" xfId="1" applyNumberFormat="1" applyFont="1" applyFill="1" applyBorder="1" applyAlignment="1">
      <alignment horizontal="center" vertical="center" textRotation="90" wrapText="1"/>
    </xf>
    <xf numFmtId="0" fontId="1" fillId="3" borderId="5" xfId="1" applyNumberFormat="1" applyFont="1" applyFill="1" applyBorder="1" applyAlignment="1">
      <alignment horizontal="center" vertical="center" textRotation="90" wrapText="1"/>
    </xf>
    <xf numFmtId="0" fontId="15" fillId="0" borderId="9" xfId="0" applyNumberFormat="1" applyFont="1" applyBorder="1" applyAlignment="1"/>
    <xf numFmtId="0" fontId="1" fillId="3" borderId="41" xfId="1" applyNumberFormat="1" applyFont="1" applyFill="1" applyBorder="1" applyAlignment="1">
      <alignment horizontal="center" vertical="center" textRotation="90" wrapText="1"/>
    </xf>
    <xf numFmtId="0" fontId="1" fillId="3" borderId="40" xfId="1" applyNumberFormat="1" applyFont="1" applyFill="1" applyBorder="1" applyAlignment="1">
      <alignment horizontal="center" vertical="center" textRotation="90" wrapText="1"/>
    </xf>
    <xf numFmtId="0" fontId="1" fillId="2" borderId="31" xfId="1" applyNumberFormat="1" applyFont="1" applyFill="1" applyBorder="1" applyAlignment="1">
      <alignment horizontal="center" vertical="center" wrapText="1"/>
    </xf>
    <xf numFmtId="0" fontId="1" fillId="2" borderId="30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0" fontId="1" fillId="2" borderId="9" xfId="1" applyNumberFormat="1" applyFont="1" applyFill="1" applyBorder="1" applyAlignment="1">
      <alignment horizontal="center" vertical="center" wrapText="1"/>
    </xf>
    <xf numFmtId="164" fontId="4" fillId="9" borderId="34" xfId="0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textRotation="90" wrapText="1"/>
    </xf>
    <xf numFmtId="0" fontId="1" fillId="3" borderId="8" xfId="1" applyNumberFormat="1" applyFont="1" applyFill="1" applyBorder="1" applyAlignment="1">
      <alignment horizontal="center" vertical="center" textRotation="90" wrapText="1"/>
    </xf>
    <xf numFmtId="0" fontId="1" fillId="3" borderId="9" xfId="1" applyNumberFormat="1" applyFont="1" applyFill="1" applyBorder="1" applyAlignment="1">
      <alignment horizontal="center" vertical="center" textRotation="90" wrapText="1"/>
    </xf>
    <xf numFmtId="0" fontId="1" fillId="3" borderId="4" xfId="1" applyNumberFormat="1" applyFont="1" applyFill="1" applyBorder="1" applyAlignment="1">
      <alignment horizontal="center" vertical="center" textRotation="90" wrapText="1"/>
    </xf>
    <xf numFmtId="0" fontId="1" fillId="5" borderId="8" xfId="1" applyNumberFormat="1" applyFont="1" applyFill="1" applyBorder="1" applyAlignment="1">
      <alignment horizontal="center" vertical="center" textRotation="90" wrapText="1"/>
    </xf>
    <xf numFmtId="0" fontId="1" fillId="5" borderId="9" xfId="1" applyNumberFormat="1" applyFont="1" applyFill="1" applyBorder="1" applyAlignment="1">
      <alignment horizontal="center" vertical="center" textRotation="90" wrapText="1"/>
    </xf>
    <xf numFmtId="0" fontId="9" fillId="3" borderId="4" xfId="1" applyNumberFormat="1" applyFont="1" applyFill="1" applyBorder="1" applyAlignment="1">
      <alignment horizontal="center" vertical="center" textRotation="90" wrapText="1"/>
    </xf>
    <xf numFmtId="0" fontId="9" fillId="3" borderId="6" xfId="1" applyNumberFormat="1" applyFont="1" applyFill="1" applyBorder="1" applyAlignment="1">
      <alignment horizontal="center" vertical="center" textRotation="90" wrapText="1"/>
    </xf>
    <xf numFmtId="0" fontId="1" fillId="5" borderId="2" xfId="1" applyNumberFormat="1" applyFont="1" applyFill="1" applyBorder="1" applyAlignment="1">
      <alignment horizontal="center" vertical="center" textRotation="90" wrapText="1"/>
    </xf>
    <xf numFmtId="0" fontId="9" fillId="3" borderId="3" xfId="1" applyNumberFormat="1" applyFont="1" applyFill="1" applyBorder="1" applyAlignment="1">
      <alignment horizontal="center" vertical="center" textRotation="90" wrapText="1"/>
    </xf>
    <xf numFmtId="0" fontId="9" fillId="3" borderId="8" xfId="1" applyNumberFormat="1" applyFont="1" applyFill="1" applyBorder="1" applyAlignment="1">
      <alignment horizontal="center" vertical="center" textRotation="90" wrapText="1"/>
    </xf>
    <xf numFmtId="0" fontId="2" fillId="0" borderId="11" xfId="1" applyNumberFormat="1" applyFont="1" applyBorder="1" applyAlignment="1">
      <alignment horizontal="center" vertical="center" textRotation="90" wrapText="1"/>
    </xf>
    <xf numFmtId="0" fontId="2" fillId="0" borderId="7" xfId="1" applyNumberFormat="1" applyFont="1" applyBorder="1" applyAlignment="1">
      <alignment horizontal="center" vertical="center" textRotation="90" wrapText="1"/>
    </xf>
    <xf numFmtId="0" fontId="2" fillId="4" borderId="5" xfId="1" applyNumberFormat="1" applyFont="1" applyFill="1" applyBorder="1" applyAlignment="1">
      <alignment horizontal="center" vertical="center" wrapText="1"/>
    </xf>
    <xf numFmtId="0" fontId="2" fillId="4" borderId="6" xfId="1" applyNumberFormat="1" applyFont="1" applyFill="1" applyBorder="1" applyAlignment="1">
      <alignment horizontal="center" vertical="center" wrapText="1"/>
    </xf>
    <xf numFmtId="0" fontId="2" fillId="3" borderId="3" xfId="1" applyNumberFormat="1" applyFont="1" applyFill="1" applyBorder="1" applyAlignment="1">
      <alignment horizontal="center" vertical="center" textRotation="90" wrapText="1"/>
    </xf>
    <xf numFmtId="0" fontId="2" fillId="3" borderId="4" xfId="1" applyNumberFormat="1" applyFont="1" applyFill="1" applyBorder="1" applyAlignment="1">
      <alignment horizontal="center" vertical="center" textRotation="90" wrapText="1"/>
    </xf>
    <xf numFmtId="0" fontId="2" fillId="3" borderId="6" xfId="1" applyNumberFormat="1" applyFont="1" applyFill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12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plotArea>
      <c:layout/>
      <c:lineChart>
        <c:grouping val="standard"/>
        <c:ser>
          <c:idx val="0"/>
          <c:order val="0"/>
          <c:tx>
            <c:strRef>
              <c:f>'جدول 2 ورود درصد نهایی کسب شده'!$A$3</c:f>
              <c:strCache>
                <c:ptCount val="1"/>
                <c:pt idx="0">
                  <c:v>مرکز بهداشتی درمانی 1</c:v>
                </c:pt>
              </c:strCache>
            </c:strRef>
          </c:tx>
          <c:cat>
            <c:multiLvlStrRef>
              <c:f>'جدول 2 ورود درصد نهایی کسب شده'!$B$1:$AQ$2</c:f>
              <c:multiLvlStrCache>
                <c:ptCount val="42"/>
                <c:lvl>
                  <c:pt idx="0">
                    <c:v>برنامه ریزی </c:v>
                  </c:pt>
                  <c:pt idx="1">
                    <c:v>سازماندهی</c:v>
                  </c:pt>
                  <c:pt idx="2">
                    <c:v>آگاهی و عملکرد</c:v>
                  </c:pt>
                  <c:pt idx="3">
                    <c:v>ثبت اطلاعات</c:v>
                  </c:pt>
                  <c:pt idx="4">
                    <c:v>پایش ونظارت</c:v>
                  </c:pt>
                  <c:pt idx="5">
                    <c:v>سایر فعالیتها</c:v>
                  </c:pt>
                  <c:pt idx="6">
                    <c:v>میانگین</c:v>
                  </c:pt>
                  <c:pt idx="7">
                    <c:v>برنامه ریزی </c:v>
                  </c:pt>
                  <c:pt idx="8">
                    <c:v>سازماندهی</c:v>
                  </c:pt>
                  <c:pt idx="9">
                    <c:v>آگاهی و عملکرد</c:v>
                  </c:pt>
                  <c:pt idx="10">
                    <c:v>ثبت اطلاعات</c:v>
                  </c:pt>
                  <c:pt idx="11">
                    <c:v>پایش ونظارت</c:v>
                  </c:pt>
                  <c:pt idx="12">
                    <c:v>سایر فعالیتها</c:v>
                  </c:pt>
                  <c:pt idx="13">
                    <c:v>میانگین</c:v>
                  </c:pt>
                  <c:pt idx="14">
                    <c:v>برنامه ریزی </c:v>
                  </c:pt>
                  <c:pt idx="15">
                    <c:v>سازماندهی</c:v>
                  </c:pt>
                  <c:pt idx="16">
                    <c:v>آگاهی و عملکرد</c:v>
                  </c:pt>
                  <c:pt idx="17">
                    <c:v>ثبت اطلاعات</c:v>
                  </c:pt>
                  <c:pt idx="18">
                    <c:v>پایش ونظارت</c:v>
                  </c:pt>
                  <c:pt idx="19">
                    <c:v>سایر فعالیتها</c:v>
                  </c:pt>
                  <c:pt idx="20">
                    <c:v>میانگین</c:v>
                  </c:pt>
                  <c:pt idx="21">
                    <c:v>برنامه ریزی </c:v>
                  </c:pt>
                  <c:pt idx="22">
                    <c:v>سازماندهی</c:v>
                  </c:pt>
                  <c:pt idx="23">
                    <c:v>آگاهی و عملکرد</c:v>
                  </c:pt>
                  <c:pt idx="24">
                    <c:v>ثبت اطلاعات</c:v>
                  </c:pt>
                  <c:pt idx="25">
                    <c:v>پایش ونظارت</c:v>
                  </c:pt>
                  <c:pt idx="26">
                    <c:v>سایر فعالیتها</c:v>
                  </c:pt>
                  <c:pt idx="27">
                    <c:v>میانگین</c:v>
                  </c:pt>
                  <c:pt idx="28">
                    <c:v>برنامه ریزی </c:v>
                  </c:pt>
                  <c:pt idx="29">
                    <c:v>سازماندهی</c:v>
                  </c:pt>
                  <c:pt idx="30">
                    <c:v>آگاهی و عملکرد</c:v>
                  </c:pt>
                  <c:pt idx="31">
                    <c:v>ثبت اطلاعات</c:v>
                  </c:pt>
                  <c:pt idx="32">
                    <c:v>پایش ونظارت</c:v>
                  </c:pt>
                  <c:pt idx="33">
                    <c:v>سایر فعالیتها</c:v>
                  </c:pt>
                  <c:pt idx="34">
                    <c:v>میانگین</c:v>
                  </c:pt>
                  <c:pt idx="35">
                    <c:v>برنامه ریزی </c:v>
                  </c:pt>
                  <c:pt idx="36">
                    <c:v>سازماندهی</c:v>
                  </c:pt>
                  <c:pt idx="37">
                    <c:v>آگاهی و عملکرد</c:v>
                  </c:pt>
                  <c:pt idx="38">
                    <c:v>ثبت اطلاعات</c:v>
                  </c:pt>
                  <c:pt idx="39">
                    <c:v>پایش ونظارت</c:v>
                  </c:pt>
                  <c:pt idx="40">
                    <c:v>سایر فعالیتها</c:v>
                  </c:pt>
                  <c:pt idx="41">
                    <c:v>میانگین</c:v>
                  </c:pt>
                </c:lvl>
                <c:lvl>
                  <c:pt idx="0">
                    <c:v>برنامه سلامت مادران</c:v>
                  </c:pt>
                  <c:pt idx="7">
                    <c:v>برنامه سلامت کودکان</c:v>
                  </c:pt>
                  <c:pt idx="14">
                    <c:v>برنامه سلامت باروری</c:v>
                  </c:pt>
                  <c:pt idx="21">
                    <c:v>برنامه بهبود تغذیه</c:v>
                  </c:pt>
                  <c:pt idx="28">
                    <c:v>برنامه سلامت میانسالان</c:v>
                  </c:pt>
                  <c:pt idx="35">
                    <c:v>برنامه سلامت سالمندان</c:v>
                  </c:pt>
                </c:lvl>
              </c:multiLvlStrCache>
            </c:multiLvlStrRef>
          </c:cat>
          <c:val>
            <c:numRef>
              <c:f>'جدول 2 ورود درصد نهایی کسب شده'!$B$3:$AQ$3</c:f>
              <c:numCache>
                <c:formatCode>0.0</c:formatCode>
                <c:ptCount val="42"/>
                <c:pt idx="0">
                  <c:v>64</c:v>
                </c:pt>
                <c:pt idx="1">
                  <c:v>44.827586206896555</c:v>
                </c:pt>
                <c:pt idx="2">
                  <c:v>60</c:v>
                </c:pt>
                <c:pt idx="3">
                  <c:v>38.461538461538467</c:v>
                </c:pt>
                <c:pt idx="4">
                  <c:v>100</c:v>
                </c:pt>
                <c:pt idx="5">
                  <c:v>100</c:v>
                </c:pt>
                <c:pt idx="6">
                  <c:v>67.881520778072499</c:v>
                </c:pt>
                <c:pt idx="7">
                  <c:v>68</c:v>
                </c:pt>
                <c:pt idx="8">
                  <c:v>86.206896551724128</c:v>
                </c:pt>
                <c:pt idx="9">
                  <c:v>80</c:v>
                </c:pt>
                <c:pt idx="10">
                  <c:v>76.923076923076934</c:v>
                </c:pt>
                <c:pt idx="11">
                  <c:v>81.818181818181827</c:v>
                </c:pt>
                <c:pt idx="12">
                  <c:v>72.727272727272734</c:v>
                </c:pt>
                <c:pt idx="13">
                  <c:v>77.61257133670928</c:v>
                </c:pt>
                <c:pt idx="14">
                  <c:v>72</c:v>
                </c:pt>
                <c:pt idx="15">
                  <c:v>34.482758620689658</c:v>
                </c:pt>
                <c:pt idx="16">
                  <c:v>80</c:v>
                </c:pt>
                <c:pt idx="17">
                  <c:v>76.923076923076934</c:v>
                </c:pt>
                <c:pt idx="18">
                  <c:v>81.818181818181827</c:v>
                </c:pt>
                <c:pt idx="19">
                  <c:v>72.727272727272734</c:v>
                </c:pt>
                <c:pt idx="20">
                  <c:v>69.658548348203524</c:v>
                </c:pt>
                <c:pt idx="21">
                  <c:v>56.000000000000007</c:v>
                </c:pt>
                <c:pt idx="22">
                  <c:v>86.206896551724128</c:v>
                </c:pt>
                <c:pt idx="23">
                  <c:v>100</c:v>
                </c:pt>
                <c:pt idx="24">
                  <c:v>76.923076923076934</c:v>
                </c:pt>
                <c:pt idx="25">
                  <c:v>100</c:v>
                </c:pt>
                <c:pt idx="26">
                  <c:v>81.818181818181827</c:v>
                </c:pt>
                <c:pt idx="27">
                  <c:v>83.491359215497155</c:v>
                </c:pt>
                <c:pt idx="28">
                  <c:v>72</c:v>
                </c:pt>
                <c:pt idx="29">
                  <c:v>72.41379310344827</c:v>
                </c:pt>
                <c:pt idx="30">
                  <c:v>60</c:v>
                </c:pt>
                <c:pt idx="31">
                  <c:v>69.230769230769226</c:v>
                </c:pt>
                <c:pt idx="32">
                  <c:v>63.636363636363633</c:v>
                </c:pt>
                <c:pt idx="33">
                  <c:v>72.727272727272734</c:v>
                </c:pt>
                <c:pt idx="34">
                  <c:v>68.334699782975648</c:v>
                </c:pt>
                <c:pt idx="35">
                  <c:v>68</c:v>
                </c:pt>
                <c:pt idx="36">
                  <c:v>48.275862068965516</c:v>
                </c:pt>
                <c:pt idx="37">
                  <c:v>90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84.379310344827587</c:v>
                </c:pt>
              </c:numCache>
            </c:numRef>
          </c:val>
        </c:ser>
        <c:ser>
          <c:idx val="1"/>
          <c:order val="1"/>
          <c:tx>
            <c:strRef>
              <c:f>'جدول 2 ورود درصد نهایی کسب شده'!$A$4</c:f>
              <c:strCache>
                <c:ptCount val="1"/>
                <c:pt idx="0">
                  <c:v>مرکز بهداشتی درمانی 2</c:v>
                </c:pt>
              </c:strCache>
            </c:strRef>
          </c:tx>
          <c:cat>
            <c:multiLvlStrRef>
              <c:f>'جدول 2 ورود درصد نهایی کسب شده'!$B$1:$AQ$2</c:f>
              <c:multiLvlStrCache>
                <c:ptCount val="42"/>
                <c:lvl>
                  <c:pt idx="0">
                    <c:v>برنامه ریزی </c:v>
                  </c:pt>
                  <c:pt idx="1">
                    <c:v>سازماندهی</c:v>
                  </c:pt>
                  <c:pt idx="2">
                    <c:v>آگاهی و عملکرد</c:v>
                  </c:pt>
                  <c:pt idx="3">
                    <c:v>ثبت اطلاعات</c:v>
                  </c:pt>
                  <c:pt idx="4">
                    <c:v>پایش ونظارت</c:v>
                  </c:pt>
                  <c:pt idx="5">
                    <c:v>سایر فعالیتها</c:v>
                  </c:pt>
                  <c:pt idx="6">
                    <c:v>میانگین</c:v>
                  </c:pt>
                  <c:pt idx="7">
                    <c:v>برنامه ریزی </c:v>
                  </c:pt>
                  <c:pt idx="8">
                    <c:v>سازماندهی</c:v>
                  </c:pt>
                  <c:pt idx="9">
                    <c:v>آگاهی و عملکرد</c:v>
                  </c:pt>
                  <c:pt idx="10">
                    <c:v>ثبت اطلاعات</c:v>
                  </c:pt>
                  <c:pt idx="11">
                    <c:v>پایش ونظارت</c:v>
                  </c:pt>
                  <c:pt idx="12">
                    <c:v>سایر فعالیتها</c:v>
                  </c:pt>
                  <c:pt idx="13">
                    <c:v>میانگین</c:v>
                  </c:pt>
                  <c:pt idx="14">
                    <c:v>برنامه ریزی </c:v>
                  </c:pt>
                  <c:pt idx="15">
                    <c:v>سازماندهی</c:v>
                  </c:pt>
                  <c:pt idx="16">
                    <c:v>آگاهی و عملکرد</c:v>
                  </c:pt>
                  <c:pt idx="17">
                    <c:v>ثبت اطلاعات</c:v>
                  </c:pt>
                  <c:pt idx="18">
                    <c:v>پایش ونظارت</c:v>
                  </c:pt>
                  <c:pt idx="19">
                    <c:v>سایر فعالیتها</c:v>
                  </c:pt>
                  <c:pt idx="20">
                    <c:v>میانگین</c:v>
                  </c:pt>
                  <c:pt idx="21">
                    <c:v>برنامه ریزی </c:v>
                  </c:pt>
                  <c:pt idx="22">
                    <c:v>سازماندهی</c:v>
                  </c:pt>
                  <c:pt idx="23">
                    <c:v>آگاهی و عملکرد</c:v>
                  </c:pt>
                  <c:pt idx="24">
                    <c:v>ثبت اطلاعات</c:v>
                  </c:pt>
                  <c:pt idx="25">
                    <c:v>پایش ونظارت</c:v>
                  </c:pt>
                  <c:pt idx="26">
                    <c:v>سایر فعالیتها</c:v>
                  </c:pt>
                  <c:pt idx="27">
                    <c:v>میانگین</c:v>
                  </c:pt>
                  <c:pt idx="28">
                    <c:v>برنامه ریزی </c:v>
                  </c:pt>
                  <c:pt idx="29">
                    <c:v>سازماندهی</c:v>
                  </c:pt>
                  <c:pt idx="30">
                    <c:v>آگاهی و عملکرد</c:v>
                  </c:pt>
                  <c:pt idx="31">
                    <c:v>ثبت اطلاعات</c:v>
                  </c:pt>
                  <c:pt idx="32">
                    <c:v>پایش ونظارت</c:v>
                  </c:pt>
                  <c:pt idx="33">
                    <c:v>سایر فعالیتها</c:v>
                  </c:pt>
                  <c:pt idx="34">
                    <c:v>میانگین</c:v>
                  </c:pt>
                  <c:pt idx="35">
                    <c:v>برنامه ریزی </c:v>
                  </c:pt>
                  <c:pt idx="36">
                    <c:v>سازماندهی</c:v>
                  </c:pt>
                  <c:pt idx="37">
                    <c:v>آگاهی و عملکرد</c:v>
                  </c:pt>
                  <c:pt idx="38">
                    <c:v>ثبت اطلاعات</c:v>
                  </c:pt>
                  <c:pt idx="39">
                    <c:v>پایش ونظارت</c:v>
                  </c:pt>
                  <c:pt idx="40">
                    <c:v>سایر فعالیتها</c:v>
                  </c:pt>
                  <c:pt idx="41">
                    <c:v>میانگین</c:v>
                  </c:pt>
                </c:lvl>
                <c:lvl>
                  <c:pt idx="0">
                    <c:v>برنامه سلامت مادران</c:v>
                  </c:pt>
                  <c:pt idx="7">
                    <c:v>برنامه سلامت کودکان</c:v>
                  </c:pt>
                  <c:pt idx="14">
                    <c:v>برنامه سلامت باروری</c:v>
                  </c:pt>
                  <c:pt idx="21">
                    <c:v>برنامه بهبود تغذیه</c:v>
                  </c:pt>
                  <c:pt idx="28">
                    <c:v>برنامه سلامت میانسالان</c:v>
                  </c:pt>
                  <c:pt idx="35">
                    <c:v>برنامه سلامت سالمندان</c:v>
                  </c:pt>
                </c:lvl>
              </c:multiLvlStrCache>
            </c:multiLvlStrRef>
          </c:cat>
          <c:val>
            <c:numRef>
              <c:f>'جدول 2 ورود درصد نهایی کسب شده'!$B$4:$AQ$4</c:f>
              <c:numCache>
                <c:formatCode>0.0</c:formatCode>
                <c:ptCount val="4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marker val="1"/>
        <c:axId val="58705024"/>
        <c:axId val="58706560"/>
      </c:lineChart>
      <c:catAx>
        <c:axId val="587050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58706560"/>
        <c:crosses val="autoZero"/>
        <c:auto val="1"/>
        <c:lblAlgn val="ctr"/>
        <c:lblOffset val="100"/>
      </c:catAx>
      <c:valAx>
        <c:axId val="58706560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5870502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fa-IR"/>
        </a:p>
      </c:tx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pivotSource>
    <c:name>[1چک لیست 100 سؤالی مرکزروستایی بیماریها930925.xlsx]Sheet2!PivotTable1</c:name>
    <c:fmtId val="0"/>
  </c:pivotSource>
  <c:chart>
    <c:title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Sheet2!$A$3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Sheet2!$A$4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Sheet2!$A$4</c:f>
              <c:numCache>
                <c:formatCode>_-[$ريال-429]\ * #,##0.00_-;_-[$ريال-429]\ * #,##0.00\-;_-[$ريال-429]\ * "-"??_-;_-@_-</c:formatCode>
                <c:ptCount val="1"/>
                <c:pt idx="0">
                  <c:v>150</c:v>
                </c:pt>
              </c:numCache>
            </c:numRef>
          </c:val>
        </c:ser>
        <c:axId val="59565568"/>
        <c:axId val="59567104"/>
      </c:barChart>
      <c:catAx>
        <c:axId val="59565568"/>
        <c:scaling>
          <c:orientation val="minMax"/>
        </c:scaling>
        <c:axPos val="b"/>
        <c:tickLblPos val="nextTo"/>
        <c:crossAx val="59567104"/>
        <c:crosses val="autoZero"/>
        <c:auto val="1"/>
        <c:lblAlgn val="ctr"/>
        <c:lblOffset val="100"/>
      </c:catAx>
      <c:valAx>
        <c:axId val="59567104"/>
        <c:scaling>
          <c:orientation val="minMax"/>
        </c:scaling>
        <c:axPos val="l"/>
        <c:majorGridlines/>
        <c:numFmt formatCode="_-[$ريال-429]\ * #,##0.00_-;_-[$ريال-429]\ * #,##0.00\-;_-[$ريال-429]\ * &quot;-&quot;??_-;_-@_-" sourceLinked="1"/>
        <c:tickLblPos val="nextTo"/>
        <c:crossAx val="595655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219076</xdr:colOff>
      <xdr:row>19</xdr:row>
      <xdr:rowOff>14287</xdr:rowOff>
    </xdr:from>
    <xdr:to>
      <xdr:col>43</xdr:col>
      <xdr:colOff>85725</xdr:colOff>
      <xdr:row>41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shidpoor" refreshedDate="41974.487806134261" createdVersion="4" refreshedVersion="4" minRefreshableVersion="3" recordCount="2">
  <cacheSource type="worksheet">
    <worksheetSource ref="B1:G3" sheet="Sheet1"/>
  </cacheSource>
  <cacheFields count="6">
    <cacheField name="برنامه ریزی " numFmtId="168">
      <sharedItems containsSemiMixedTypes="0" containsString="0" containsNumber="1" containsInteger="1" minValue="64" maxValue="64"/>
    </cacheField>
    <cacheField name="سازماندهی" numFmtId="168">
      <sharedItems containsSemiMixedTypes="0" containsString="0" containsNumber="1" minValue="44.827586206896555" maxValue="44.827586206896555"/>
    </cacheField>
    <cacheField name="آگاهی و عملکرد" numFmtId="168">
      <sharedItems containsSemiMixedTypes="0" containsString="0" containsNumber="1" containsInteger="1" minValue="60" maxValue="90"/>
    </cacheField>
    <cacheField name="ثبت اطلاعات" numFmtId="168">
      <sharedItems containsSemiMixedTypes="0" containsString="0" containsNumber="1" minValue="38.461538461538467" maxValue="84.615384615384613" count="2">
        <n v="38.461538461538467"/>
        <n v="84.615384615384613"/>
      </sharedItems>
    </cacheField>
    <cacheField name="پایش ونظارت" numFmtId="168">
      <sharedItems containsSemiMixedTypes="0" containsString="0" containsNumber="1" containsInteger="1" minValue="100" maxValue="100"/>
    </cacheField>
    <cacheField name="سایر فعالیتها" numFmtId="168">
      <sharedItems containsSemiMixedTypes="0" containsString="0" containsNumber="1" containsInteger="1" minValue="10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n v="64"/>
    <n v="44.827586206896555"/>
    <n v="60"/>
    <x v="0"/>
    <n v="100"/>
    <n v="100"/>
  </r>
  <r>
    <n v="64"/>
    <n v="44.827586206896555"/>
    <n v="90"/>
    <x v="1"/>
    <n v="100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A4" firstHeaderRow="1" firstDataRow="1" firstDataCol="0" rowPageCount="1" colPageCount="1"/>
  <pivotFields count="6">
    <pivotField numFmtId="168" showAll="0"/>
    <pivotField numFmtId="168" showAll="0"/>
    <pivotField dataField="1" numFmtId="168" showAll="0"/>
    <pivotField axis="axisPage" numFmtId="168" showAll="0">
      <items count="3">
        <item x="0"/>
        <item x="1"/>
        <item t="default"/>
      </items>
    </pivotField>
    <pivotField numFmtId="168" showAll="0"/>
    <pivotField numFmtId="168" showAll="0"/>
  </pivotFields>
  <rowItems count="1">
    <i/>
  </rowItems>
  <colItems count="1">
    <i/>
  </colItems>
  <pageFields count="1">
    <pageField fld="3" hier="-1"/>
  </pageFields>
  <dataFields count="1">
    <dataField name="Sum of آگاهی و عملکرد" fld="2" baseField="0" baseItem="0" numFmtId="164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rightToLeft="1" zoomScale="90" zoomScaleNormal="90" workbookViewId="0">
      <selection activeCell="E75" sqref="E75"/>
    </sheetView>
  </sheetViews>
  <sheetFormatPr defaultRowHeight="14.25"/>
  <cols>
    <col min="1" max="1" width="5.125" customWidth="1"/>
    <col min="2" max="2" width="5.625" customWidth="1"/>
    <col min="3" max="3" width="5.25" customWidth="1"/>
    <col min="4" max="4" width="63.25" customWidth="1"/>
    <col min="5" max="18" width="3.625" customWidth="1"/>
  </cols>
  <sheetData>
    <row r="1" spans="1:18" ht="21.75" customHeight="1" thickBot="1">
      <c r="A1" s="193" t="s">
        <v>91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ht="20.25" customHeight="1" thickBot="1">
      <c r="A2" s="194" t="s">
        <v>145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6"/>
    </row>
    <row r="3" spans="1:18" ht="21.75" customHeight="1" thickBot="1">
      <c r="A3" s="218" t="s">
        <v>0</v>
      </c>
      <c r="B3" s="220" t="s">
        <v>1</v>
      </c>
      <c r="C3" s="220" t="s">
        <v>154</v>
      </c>
      <c r="D3" s="220" t="s">
        <v>2</v>
      </c>
      <c r="E3" s="224" t="s">
        <v>149</v>
      </c>
      <c r="F3" s="224"/>
      <c r="G3" s="224" t="s">
        <v>150</v>
      </c>
      <c r="H3" s="224"/>
      <c r="I3" s="224" t="s">
        <v>151</v>
      </c>
      <c r="J3" s="224"/>
      <c r="K3" s="223" t="s">
        <v>20</v>
      </c>
      <c r="L3" s="223"/>
      <c r="M3" s="223" t="s">
        <v>152</v>
      </c>
      <c r="N3" s="223"/>
      <c r="O3" s="223" t="s">
        <v>153</v>
      </c>
      <c r="P3" s="223"/>
      <c r="Q3" s="223" t="s">
        <v>124</v>
      </c>
      <c r="R3" s="223"/>
    </row>
    <row r="4" spans="1:18" ht="30.75" customHeight="1" thickBot="1">
      <c r="A4" s="219"/>
      <c r="B4" s="221"/>
      <c r="C4" s="221"/>
      <c r="D4" s="221"/>
      <c r="E4" s="103" t="s">
        <v>147</v>
      </c>
      <c r="F4" s="103" t="s">
        <v>148</v>
      </c>
      <c r="G4" s="103" t="s">
        <v>147</v>
      </c>
      <c r="H4" s="103" t="s">
        <v>148</v>
      </c>
      <c r="I4" s="103" t="s">
        <v>147</v>
      </c>
      <c r="J4" s="103" t="s">
        <v>148</v>
      </c>
      <c r="K4" s="103" t="s">
        <v>147</v>
      </c>
      <c r="L4" s="103" t="s">
        <v>148</v>
      </c>
      <c r="M4" s="103" t="s">
        <v>147</v>
      </c>
      <c r="N4" s="103" t="s">
        <v>148</v>
      </c>
      <c r="O4" s="103" t="s">
        <v>147</v>
      </c>
      <c r="P4" s="103" t="s">
        <v>148</v>
      </c>
      <c r="Q4" s="103" t="s">
        <v>147</v>
      </c>
      <c r="R4" s="103" t="s">
        <v>148</v>
      </c>
    </row>
    <row r="5" spans="1:18" ht="27" customHeight="1" thickBot="1">
      <c r="A5" s="207" t="s">
        <v>126</v>
      </c>
      <c r="B5" s="200" t="s">
        <v>18</v>
      </c>
      <c r="C5" s="22">
        <v>1</v>
      </c>
      <c r="D5" s="23" t="s">
        <v>29</v>
      </c>
      <c r="E5" s="100">
        <v>1</v>
      </c>
      <c r="F5" s="101">
        <v>1</v>
      </c>
      <c r="G5" s="100">
        <v>0</v>
      </c>
      <c r="H5" s="101">
        <v>0</v>
      </c>
      <c r="I5" s="100">
        <v>1</v>
      </c>
      <c r="J5" s="101">
        <v>1</v>
      </c>
      <c r="K5" s="100">
        <v>1</v>
      </c>
      <c r="L5" s="101">
        <v>0</v>
      </c>
      <c r="M5" s="100">
        <v>0</v>
      </c>
      <c r="N5" s="101">
        <v>1</v>
      </c>
      <c r="O5" s="100">
        <v>1</v>
      </c>
      <c r="P5" s="101">
        <v>1</v>
      </c>
      <c r="Q5" s="102">
        <f>AVERAGE(E5,G5,I5,K5,M5,O5)</f>
        <v>0.66666666666666663</v>
      </c>
      <c r="R5" s="104">
        <f>AVERAGE(F5,H5,J5,L5,N5,P5)</f>
        <v>0.66666666666666663</v>
      </c>
    </row>
    <row r="6" spans="1:18" ht="18" customHeight="1" thickBot="1">
      <c r="A6" s="207"/>
      <c r="B6" s="201"/>
      <c r="C6" s="24">
        <v>2</v>
      </c>
      <c r="D6" s="25" t="s">
        <v>30</v>
      </c>
      <c r="E6" s="56">
        <v>0</v>
      </c>
      <c r="F6" s="57">
        <v>1</v>
      </c>
      <c r="G6" s="56">
        <v>1</v>
      </c>
      <c r="H6" s="57">
        <v>0</v>
      </c>
      <c r="I6" s="56">
        <v>1</v>
      </c>
      <c r="J6" s="57">
        <v>1</v>
      </c>
      <c r="K6" s="56">
        <v>1</v>
      </c>
      <c r="L6" s="57">
        <v>0</v>
      </c>
      <c r="M6" s="56">
        <v>0</v>
      </c>
      <c r="N6" s="57">
        <v>1</v>
      </c>
      <c r="O6" s="56">
        <v>1</v>
      </c>
      <c r="P6" s="57">
        <v>1</v>
      </c>
      <c r="Q6" s="55">
        <f t="shared" ref="Q6:Q29" si="0">AVERAGE(E6,G6,I6,K6,M6,O6)</f>
        <v>0.66666666666666663</v>
      </c>
      <c r="R6" s="98">
        <f t="shared" ref="R6:R29" si="1">AVERAGE(F6,H6,J6,L6,N6,P6)</f>
        <v>0.66666666666666663</v>
      </c>
    </row>
    <row r="7" spans="1:18" ht="18" customHeight="1" thickBot="1">
      <c r="A7" s="207"/>
      <c r="B7" s="201"/>
      <c r="C7" s="26">
        <v>3</v>
      </c>
      <c r="D7" s="25" t="s">
        <v>31</v>
      </c>
      <c r="E7" s="56">
        <v>1</v>
      </c>
      <c r="F7" s="57">
        <v>1</v>
      </c>
      <c r="G7" s="56">
        <v>1</v>
      </c>
      <c r="H7" s="57">
        <v>0</v>
      </c>
      <c r="I7" s="56">
        <v>1</v>
      </c>
      <c r="J7" s="57">
        <v>1</v>
      </c>
      <c r="K7" s="56">
        <v>1</v>
      </c>
      <c r="L7" s="57">
        <v>0</v>
      </c>
      <c r="M7" s="56">
        <v>0</v>
      </c>
      <c r="N7" s="57">
        <v>1</v>
      </c>
      <c r="O7" s="56">
        <v>1</v>
      </c>
      <c r="P7" s="57">
        <v>1</v>
      </c>
      <c r="Q7" s="55">
        <f t="shared" si="0"/>
        <v>0.83333333333333337</v>
      </c>
      <c r="R7" s="98">
        <f t="shared" si="1"/>
        <v>0.66666666666666663</v>
      </c>
    </row>
    <row r="8" spans="1:18" ht="18" customHeight="1" thickBot="1">
      <c r="A8" s="207"/>
      <c r="B8" s="201"/>
      <c r="C8" s="26">
        <v>4</v>
      </c>
      <c r="D8" s="25" t="s">
        <v>32</v>
      </c>
      <c r="E8" s="56">
        <v>0</v>
      </c>
      <c r="F8" s="57">
        <v>1</v>
      </c>
      <c r="G8" s="56">
        <v>0</v>
      </c>
      <c r="H8" s="57">
        <v>1</v>
      </c>
      <c r="I8" s="56">
        <v>1</v>
      </c>
      <c r="J8" s="57">
        <v>1</v>
      </c>
      <c r="K8" s="56">
        <v>1</v>
      </c>
      <c r="L8" s="57">
        <v>1</v>
      </c>
      <c r="M8" s="56">
        <v>1</v>
      </c>
      <c r="N8" s="57">
        <v>1</v>
      </c>
      <c r="O8" s="56">
        <v>0</v>
      </c>
      <c r="P8" s="57">
        <v>1</v>
      </c>
      <c r="Q8" s="55">
        <f t="shared" si="0"/>
        <v>0.5</v>
      </c>
      <c r="R8" s="98">
        <f t="shared" si="1"/>
        <v>1</v>
      </c>
    </row>
    <row r="9" spans="1:18" ht="18" customHeight="1" thickBot="1">
      <c r="A9" s="207"/>
      <c r="B9" s="201"/>
      <c r="C9" s="26">
        <v>5</v>
      </c>
      <c r="D9" s="25" t="s">
        <v>84</v>
      </c>
      <c r="E9" s="56">
        <v>1</v>
      </c>
      <c r="F9" s="57">
        <v>0</v>
      </c>
      <c r="G9" s="56">
        <v>1</v>
      </c>
      <c r="H9" s="57">
        <v>1</v>
      </c>
      <c r="I9" s="56">
        <v>1</v>
      </c>
      <c r="J9" s="57">
        <v>1</v>
      </c>
      <c r="K9" s="56">
        <v>1</v>
      </c>
      <c r="L9" s="57">
        <v>1</v>
      </c>
      <c r="M9" s="56">
        <v>1</v>
      </c>
      <c r="N9" s="57">
        <v>1</v>
      </c>
      <c r="O9" s="56">
        <v>0</v>
      </c>
      <c r="P9" s="57">
        <v>1</v>
      </c>
      <c r="Q9" s="55">
        <f t="shared" si="0"/>
        <v>0.83333333333333337</v>
      </c>
      <c r="R9" s="98">
        <f t="shared" si="1"/>
        <v>0.83333333333333337</v>
      </c>
    </row>
    <row r="10" spans="1:18" ht="18" customHeight="1" thickBot="1">
      <c r="A10" s="207"/>
      <c r="B10" s="201"/>
      <c r="C10" s="26">
        <v>6</v>
      </c>
      <c r="D10" s="25" t="s">
        <v>33</v>
      </c>
      <c r="E10" s="56">
        <v>1</v>
      </c>
      <c r="F10" s="57">
        <v>0</v>
      </c>
      <c r="G10" s="56">
        <v>1</v>
      </c>
      <c r="H10" s="57">
        <v>1</v>
      </c>
      <c r="I10" s="56">
        <v>1</v>
      </c>
      <c r="J10" s="57">
        <v>1</v>
      </c>
      <c r="K10" s="56">
        <v>0</v>
      </c>
      <c r="L10" s="57">
        <v>1</v>
      </c>
      <c r="M10" s="56">
        <v>1</v>
      </c>
      <c r="N10" s="57">
        <v>1</v>
      </c>
      <c r="O10" s="56">
        <v>0</v>
      </c>
      <c r="P10" s="57">
        <v>1</v>
      </c>
      <c r="Q10" s="55">
        <f t="shared" si="0"/>
        <v>0.66666666666666663</v>
      </c>
      <c r="R10" s="98">
        <f t="shared" si="1"/>
        <v>0.83333333333333337</v>
      </c>
    </row>
    <row r="11" spans="1:18" ht="18" customHeight="1" thickBot="1">
      <c r="A11" s="207"/>
      <c r="B11" s="202"/>
      <c r="C11" s="27">
        <v>7</v>
      </c>
      <c r="D11" s="28" t="s">
        <v>85</v>
      </c>
      <c r="E11" s="58">
        <v>1</v>
      </c>
      <c r="F11" s="59">
        <v>0</v>
      </c>
      <c r="G11" s="58">
        <v>0</v>
      </c>
      <c r="H11" s="59">
        <v>1</v>
      </c>
      <c r="I11" s="58">
        <v>1</v>
      </c>
      <c r="J11" s="59">
        <v>1</v>
      </c>
      <c r="K11" s="58">
        <v>0</v>
      </c>
      <c r="L11" s="59">
        <v>1</v>
      </c>
      <c r="M11" s="58">
        <v>1</v>
      </c>
      <c r="N11" s="59">
        <v>1</v>
      </c>
      <c r="O11" s="58">
        <v>0</v>
      </c>
      <c r="P11" s="59">
        <v>1</v>
      </c>
      <c r="Q11" s="55">
        <f t="shared" si="0"/>
        <v>0.5</v>
      </c>
      <c r="R11" s="98">
        <f t="shared" si="1"/>
        <v>0.83333333333333337</v>
      </c>
    </row>
    <row r="12" spans="1:18" ht="24" customHeight="1" thickBot="1">
      <c r="A12" s="207"/>
      <c r="B12" s="208" t="s">
        <v>19</v>
      </c>
      <c r="C12" s="22">
        <v>8</v>
      </c>
      <c r="D12" s="23" t="s">
        <v>86</v>
      </c>
      <c r="E12" s="53">
        <v>1</v>
      </c>
      <c r="F12" s="54">
        <v>1</v>
      </c>
      <c r="G12" s="53">
        <v>0</v>
      </c>
      <c r="H12" s="54">
        <v>1</v>
      </c>
      <c r="I12" s="53">
        <v>1</v>
      </c>
      <c r="J12" s="54">
        <v>1</v>
      </c>
      <c r="K12" s="53">
        <v>0</v>
      </c>
      <c r="L12" s="54">
        <v>1</v>
      </c>
      <c r="M12" s="53">
        <v>1</v>
      </c>
      <c r="N12" s="54">
        <v>1</v>
      </c>
      <c r="O12" s="53">
        <v>1</v>
      </c>
      <c r="P12" s="54">
        <v>1</v>
      </c>
      <c r="Q12" s="55">
        <f t="shared" si="0"/>
        <v>0.66666666666666663</v>
      </c>
      <c r="R12" s="98">
        <f t="shared" si="1"/>
        <v>1</v>
      </c>
    </row>
    <row r="13" spans="1:18" ht="25.5" customHeight="1" thickBot="1">
      <c r="A13" s="207"/>
      <c r="B13" s="209"/>
      <c r="C13" s="29">
        <v>9</v>
      </c>
      <c r="D13" s="30" t="s">
        <v>34</v>
      </c>
      <c r="E13" s="60">
        <v>1</v>
      </c>
      <c r="F13" s="61">
        <v>1</v>
      </c>
      <c r="G13" s="60">
        <v>0</v>
      </c>
      <c r="H13" s="61">
        <v>1</v>
      </c>
      <c r="I13" s="60">
        <v>1</v>
      </c>
      <c r="J13" s="61">
        <v>0</v>
      </c>
      <c r="K13" s="60">
        <v>0</v>
      </c>
      <c r="L13" s="61">
        <v>1</v>
      </c>
      <c r="M13" s="60">
        <v>1</v>
      </c>
      <c r="N13" s="61">
        <v>1</v>
      </c>
      <c r="O13" s="60">
        <v>1</v>
      </c>
      <c r="P13" s="61">
        <v>1</v>
      </c>
      <c r="Q13" s="55">
        <f t="shared" si="0"/>
        <v>0.66666666666666663</v>
      </c>
      <c r="R13" s="98">
        <f t="shared" si="1"/>
        <v>0.83333333333333337</v>
      </c>
    </row>
    <row r="14" spans="1:18" ht="18" customHeight="1" thickBot="1">
      <c r="A14" s="207"/>
      <c r="B14" s="200" t="s">
        <v>3</v>
      </c>
      <c r="C14" s="22">
        <v>10</v>
      </c>
      <c r="D14" s="31" t="s">
        <v>87</v>
      </c>
      <c r="E14" s="62">
        <v>1</v>
      </c>
      <c r="F14" s="63">
        <v>1</v>
      </c>
      <c r="G14" s="62">
        <v>0</v>
      </c>
      <c r="H14" s="63">
        <v>1</v>
      </c>
      <c r="I14" s="62">
        <v>0</v>
      </c>
      <c r="J14" s="63">
        <v>1</v>
      </c>
      <c r="K14" s="62">
        <v>1</v>
      </c>
      <c r="L14" s="63">
        <v>1</v>
      </c>
      <c r="M14" s="62">
        <v>1</v>
      </c>
      <c r="N14" s="63">
        <v>1</v>
      </c>
      <c r="O14" s="62">
        <v>1</v>
      </c>
      <c r="P14" s="63">
        <v>1</v>
      </c>
      <c r="Q14" s="55">
        <f t="shared" si="0"/>
        <v>0.66666666666666663</v>
      </c>
      <c r="R14" s="98">
        <f t="shared" si="1"/>
        <v>1</v>
      </c>
    </row>
    <row r="15" spans="1:18" ht="18" customHeight="1" thickBot="1">
      <c r="A15" s="207"/>
      <c r="B15" s="203"/>
      <c r="C15" s="26">
        <v>11</v>
      </c>
      <c r="D15" s="32" t="s">
        <v>23</v>
      </c>
      <c r="E15" s="64">
        <v>0</v>
      </c>
      <c r="F15" s="65">
        <v>0</v>
      </c>
      <c r="G15" s="64">
        <v>0</v>
      </c>
      <c r="H15" s="65">
        <v>1</v>
      </c>
      <c r="I15" s="64">
        <v>0</v>
      </c>
      <c r="J15" s="65">
        <v>1</v>
      </c>
      <c r="K15" s="64">
        <v>1</v>
      </c>
      <c r="L15" s="65">
        <v>1</v>
      </c>
      <c r="M15" s="64">
        <v>1</v>
      </c>
      <c r="N15" s="65">
        <v>1</v>
      </c>
      <c r="O15" s="64">
        <v>1</v>
      </c>
      <c r="P15" s="65">
        <v>1</v>
      </c>
      <c r="Q15" s="55">
        <f t="shared" si="0"/>
        <v>0.5</v>
      </c>
      <c r="R15" s="98">
        <f t="shared" si="1"/>
        <v>0.83333333333333337</v>
      </c>
    </row>
    <row r="16" spans="1:18" ht="18" customHeight="1" thickBot="1">
      <c r="A16" s="207"/>
      <c r="B16" s="203"/>
      <c r="C16" s="26">
        <v>12</v>
      </c>
      <c r="D16" s="25" t="s">
        <v>26</v>
      </c>
      <c r="E16" s="56">
        <v>1</v>
      </c>
      <c r="F16" s="57">
        <v>1</v>
      </c>
      <c r="G16" s="56">
        <v>1</v>
      </c>
      <c r="H16" s="57">
        <v>1</v>
      </c>
      <c r="I16" s="56">
        <v>0</v>
      </c>
      <c r="J16" s="57">
        <v>0</v>
      </c>
      <c r="K16" s="56">
        <v>1</v>
      </c>
      <c r="L16" s="57">
        <v>1</v>
      </c>
      <c r="M16" s="56">
        <v>1</v>
      </c>
      <c r="N16" s="57">
        <v>1</v>
      </c>
      <c r="O16" s="56">
        <v>1</v>
      </c>
      <c r="P16" s="57">
        <v>1</v>
      </c>
      <c r="Q16" s="55">
        <f t="shared" si="0"/>
        <v>0.83333333333333337</v>
      </c>
      <c r="R16" s="98">
        <f t="shared" si="1"/>
        <v>0.83333333333333337</v>
      </c>
    </row>
    <row r="17" spans="1:18" ht="23.25" customHeight="1" thickBot="1">
      <c r="A17" s="207"/>
      <c r="B17" s="203"/>
      <c r="C17" s="26">
        <v>13</v>
      </c>
      <c r="D17" s="25" t="s">
        <v>24</v>
      </c>
      <c r="E17" s="56">
        <v>0</v>
      </c>
      <c r="F17" s="57">
        <v>0</v>
      </c>
      <c r="G17" s="56">
        <v>1</v>
      </c>
      <c r="H17" s="57">
        <v>0</v>
      </c>
      <c r="I17" s="56">
        <v>0</v>
      </c>
      <c r="J17" s="57">
        <v>1</v>
      </c>
      <c r="K17" s="56">
        <v>1</v>
      </c>
      <c r="L17" s="57">
        <v>1</v>
      </c>
      <c r="M17" s="56">
        <v>1</v>
      </c>
      <c r="N17" s="57">
        <v>1</v>
      </c>
      <c r="O17" s="56">
        <v>1</v>
      </c>
      <c r="P17" s="57">
        <v>1</v>
      </c>
      <c r="Q17" s="55">
        <f t="shared" si="0"/>
        <v>0.66666666666666663</v>
      </c>
      <c r="R17" s="98">
        <f t="shared" si="1"/>
        <v>0.66666666666666663</v>
      </c>
    </row>
    <row r="18" spans="1:18" ht="25.5" customHeight="1" thickBot="1">
      <c r="A18" s="207"/>
      <c r="B18" s="203"/>
      <c r="C18" s="26">
        <v>14</v>
      </c>
      <c r="D18" s="25" t="s">
        <v>25</v>
      </c>
      <c r="E18" s="56">
        <v>1</v>
      </c>
      <c r="F18" s="57">
        <v>1</v>
      </c>
      <c r="G18" s="56">
        <v>1</v>
      </c>
      <c r="H18" s="57">
        <v>0</v>
      </c>
      <c r="I18" s="56">
        <v>0</v>
      </c>
      <c r="J18" s="57">
        <v>1</v>
      </c>
      <c r="K18" s="56">
        <v>1</v>
      </c>
      <c r="L18" s="57">
        <v>1</v>
      </c>
      <c r="M18" s="56">
        <v>1</v>
      </c>
      <c r="N18" s="57">
        <v>1</v>
      </c>
      <c r="O18" s="56">
        <v>0</v>
      </c>
      <c r="P18" s="57">
        <v>0</v>
      </c>
      <c r="Q18" s="55">
        <f t="shared" si="0"/>
        <v>0.66666666666666663</v>
      </c>
      <c r="R18" s="98">
        <f t="shared" si="1"/>
        <v>0.66666666666666663</v>
      </c>
    </row>
    <row r="19" spans="1:18" ht="18" customHeight="1" thickBot="1">
      <c r="A19" s="207"/>
      <c r="B19" s="203"/>
      <c r="C19" s="26">
        <v>15</v>
      </c>
      <c r="D19" s="25" t="s">
        <v>127</v>
      </c>
      <c r="E19" s="56">
        <v>0</v>
      </c>
      <c r="F19" s="57">
        <v>0</v>
      </c>
      <c r="G19" s="56">
        <v>1</v>
      </c>
      <c r="H19" s="57">
        <v>0</v>
      </c>
      <c r="I19" s="56">
        <v>0</v>
      </c>
      <c r="J19" s="57">
        <v>1</v>
      </c>
      <c r="K19" s="56">
        <v>1</v>
      </c>
      <c r="L19" s="57">
        <v>1</v>
      </c>
      <c r="M19" s="56">
        <v>1</v>
      </c>
      <c r="N19" s="57">
        <v>1</v>
      </c>
      <c r="O19" s="56">
        <v>0</v>
      </c>
      <c r="P19" s="57">
        <v>1</v>
      </c>
      <c r="Q19" s="55">
        <f t="shared" si="0"/>
        <v>0.5</v>
      </c>
      <c r="R19" s="98">
        <f t="shared" si="1"/>
        <v>0.66666666666666663</v>
      </c>
    </row>
    <row r="20" spans="1:18" ht="18" customHeight="1" thickBot="1">
      <c r="A20" s="207"/>
      <c r="B20" s="203"/>
      <c r="C20" s="26">
        <v>16</v>
      </c>
      <c r="D20" s="25" t="s">
        <v>128</v>
      </c>
      <c r="E20" s="56">
        <v>1</v>
      </c>
      <c r="F20" s="57">
        <v>1</v>
      </c>
      <c r="G20" s="56">
        <v>1</v>
      </c>
      <c r="H20" s="57">
        <v>1</v>
      </c>
      <c r="I20" s="56">
        <v>0</v>
      </c>
      <c r="J20" s="57">
        <v>1</v>
      </c>
      <c r="K20" s="56">
        <v>1</v>
      </c>
      <c r="L20" s="57">
        <v>1</v>
      </c>
      <c r="M20" s="56">
        <v>1</v>
      </c>
      <c r="N20" s="57">
        <v>1</v>
      </c>
      <c r="O20" s="56">
        <v>0</v>
      </c>
      <c r="P20" s="57">
        <v>1</v>
      </c>
      <c r="Q20" s="55">
        <f t="shared" si="0"/>
        <v>0.66666666666666663</v>
      </c>
      <c r="R20" s="98">
        <f t="shared" si="1"/>
        <v>1</v>
      </c>
    </row>
    <row r="21" spans="1:18" ht="18" customHeight="1" thickBot="1">
      <c r="A21" s="207"/>
      <c r="B21" s="203"/>
      <c r="C21" s="26">
        <v>17</v>
      </c>
      <c r="D21" s="25" t="s">
        <v>129</v>
      </c>
      <c r="E21" s="56">
        <v>0</v>
      </c>
      <c r="F21" s="57">
        <v>1</v>
      </c>
      <c r="G21" s="56">
        <v>1</v>
      </c>
      <c r="H21" s="57">
        <v>1</v>
      </c>
      <c r="I21" s="56">
        <v>1</v>
      </c>
      <c r="J21" s="57">
        <v>1</v>
      </c>
      <c r="K21" s="56">
        <v>1</v>
      </c>
      <c r="L21" s="57">
        <v>1</v>
      </c>
      <c r="M21" s="56">
        <v>0</v>
      </c>
      <c r="N21" s="57">
        <v>0</v>
      </c>
      <c r="O21" s="56">
        <v>0</v>
      </c>
      <c r="P21" s="57">
        <v>1</v>
      </c>
      <c r="Q21" s="55">
        <f t="shared" si="0"/>
        <v>0.5</v>
      </c>
      <c r="R21" s="98">
        <f t="shared" si="1"/>
        <v>0.83333333333333337</v>
      </c>
    </row>
    <row r="22" spans="1:18" ht="18" customHeight="1" thickBot="1">
      <c r="A22" s="207"/>
      <c r="B22" s="203"/>
      <c r="C22" s="26">
        <v>18</v>
      </c>
      <c r="D22" s="25" t="s">
        <v>130</v>
      </c>
      <c r="E22" s="56">
        <v>1</v>
      </c>
      <c r="F22" s="57">
        <v>1</v>
      </c>
      <c r="G22" s="56">
        <v>1</v>
      </c>
      <c r="H22" s="57">
        <v>1</v>
      </c>
      <c r="I22" s="56">
        <v>1</v>
      </c>
      <c r="J22" s="57">
        <v>0</v>
      </c>
      <c r="K22" s="56">
        <v>1</v>
      </c>
      <c r="L22" s="57">
        <v>1</v>
      </c>
      <c r="M22" s="56">
        <v>0</v>
      </c>
      <c r="N22" s="57">
        <v>0</v>
      </c>
      <c r="O22" s="56">
        <v>1</v>
      </c>
      <c r="P22" s="57">
        <v>1</v>
      </c>
      <c r="Q22" s="55">
        <f t="shared" si="0"/>
        <v>0.83333333333333337</v>
      </c>
      <c r="R22" s="98">
        <f t="shared" si="1"/>
        <v>0.66666666666666663</v>
      </c>
    </row>
    <row r="23" spans="1:18" ht="18" customHeight="1" thickBot="1">
      <c r="A23" s="207"/>
      <c r="B23" s="203"/>
      <c r="C23" s="26">
        <v>19</v>
      </c>
      <c r="D23" s="25" t="s">
        <v>131</v>
      </c>
      <c r="E23" s="56">
        <v>0</v>
      </c>
      <c r="F23" s="57">
        <v>1</v>
      </c>
      <c r="G23" s="56">
        <v>1</v>
      </c>
      <c r="H23" s="57">
        <v>1</v>
      </c>
      <c r="I23" s="56">
        <v>1</v>
      </c>
      <c r="J23" s="57">
        <v>0</v>
      </c>
      <c r="K23" s="56">
        <v>0</v>
      </c>
      <c r="L23" s="57">
        <v>1</v>
      </c>
      <c r="M23" s="56">
        <v>0</v>
      </c>
      <c r="N23" s="57">
        <v>0</v>
      </c>
      <c r="O23" s="56">
        <v>1</v>
      </c>
      <c r="P23" s="57">
        <v>1</v>
      </c>
      <c r="Q23" s="55">
        <f t="shared" si="0"/>
        <v>0.5</v>
      </c>
      <c r="R23" s="98">
        <f t="shared" si="1"/>
        <v>0.66666666666666663</v>
      </c>
    </row>
    <row r="24" spans="1:18" ht="18" customHeight="1" thickBot="1">
      <c r="A24" s="207"/>
      <c r="B24" s="203"/>
      <c r="C24" s="26">
        <v>20</v>
      </c>
      <c r="D24" s="25" t="s">
        <v>35</v>
      </c>
      <c r="E24" s="56">
        <v>0</v>
      </c>
      <c r="F24" s="57">
        <v>1</v>
      </c>
      <c r="G24" s="56">
        <v>1</v>
      </c>
      <c r="H24" s="57">
        <v>0</v>
      </c>
      <c r="I24" s="56">
        <v>1</v>
      </c>
      <c r="J24" s="57">
        <v>0</v>
      </c>
      <c r="K24" s="56">
        <v>0</v>
      </c>
      <c r="L24" s="57">
        <v>1</v>
      </c>
      <c r="M24" s="56">
        <v>0</v>
      </c>
      <c r="N24" s="57">
        <v>1</v>
      </c>
      <c r="O24" s="56">
        <v>1</v>
      </c>
      <c r="P24" s="57">
        <v>1</v>
      </c>
      <c r="Q24" s="55">
        <f t="shared" si="0"/>
        <v>0.5</v>
      </c>
      <c r="R24" s="98">
        <f t="shared" si="1"/>
        <v>0.66666666666666663</v>
      </c>
    </row>
    <row r="25" spans="1:18" ht="18" customHeight="1" thickBot="1">
      <c r="A25" s="207"/>
      <c r="B25" s="203"/>
      <c r="C25" s="26">
        <v>21</v>
      </c>
      <c r="D25" s="25" t="s">
        <v>15</v>
      </c>
      <c r="E25" s="56">
        <v>0</v>
      </c>
      <c r="F25" s="57">
        <v>1</v>
      </c>
      <c r="G25" s="56">
        <v>1</v>
      </c>
      <c r="H25" s="57">
        <v>1</v>
      </c>
      <c r="I25" s="56">
        <v>1</v>
      </c>
      <c r="J25" s="57">
        <v>1</v>
      </c>
      <c r="K25" s="56">
        <v>0</v>
      </c>
      <c r="L25" s="57">
        <v>1</v>
      </c>
      <c r="M25" s="56">
        <v>1</v>
      </c>
      <c r="N25" s="57">
        <v>1</v>
      </c>
      <c r="O25" s="56">
        <v>1</v>
      </c>
      <c r="P25" s="57">
        <v>0</v>
      </c>
      <c r="Q25" s="55">
        <f t="shared" si="0"/>
        <v>0.66666666666666663</v>
      </c>
      <c r="R25" s="98">
        <f t="shared" si="1"/>
        <v>0.83333333333333337</v>
      </c>
    </row>
    <row r="26" spans="1:18" ht="24.75" customHeight="1" thickBot="1">
      <c r="A26" s="207"/>
      <c r="B26" s="203"/>
      <c r="C26" s="26">
        <v>22</v>
      </c>
      <c r="D26" s="25" t="s">
        <v>27</v>
      </c>
      <c r="E26" s="56">
        <v>1</v>
      </c>
      <c r="F26" s="57">
        <v>1</v>
      </c>
      <c r="G26" s="56">
        <v>1</v>
      </c>
      <c r="H26" s="57">
        <v>1</v>
      </c>
      <c r="I26" s="56">
        <v>1</v>
      </c>
      <c r="J26" s="57">
        <v>1</v>
      </c>
      <c r="K26" s="56">
        <v>0</v>
      </c>
      <c r="L26" s="57">
        <v>1</v>
      </c>
      <c r="M26" s="56">
        <v>1</v>
      </c>
      <c r="N26" s="57">
        <v>1</v>
      </c>
      <c r="O26" s="56">
        <v>1</v>
      </c>
      <c r="P26" s="57">
        <v>0</v>
      </c>
      <c r="Q26" s="55">
        <f t="shared" si="0"/>
        <v>0.83333333333333337</v>
      </c>
      <c r="R26" s="98">
        <f t="shared" si="1"/>
        <v>0.83333333333333337</v>
      </c>
    </row>
    <row r="27" spans="1:18" ht="24" customHeight="1" thickBot="1">
      <c r="A27" s="207"/>
      <c r="B27" s="203"/>
      <c r="C27" s="26">
        <v>23</v>
      </c>
      <c r="D27" s="25" t="s">
        <v>28</v>
      </c>
      <c r="E27" s="56">
        <v>1</v>
      </c>
      <c r="F27" s="57">
        <v>0</v>
      </c>
      <c r="G27" s="56">
        <v>1</v>
      </c>
      <c r="H27" s="57">
        <v>0</v>
      </c>
      <c r="I27" s="56">
        <v>1</v>
      </c>
      <c r="J27" s="57">
        <v>1</v>
      </c>
      <c r="K27" s="56">
        <v>0</v>
      </c>
      <c r="L27" s="57">
        <v>1</v>
      </c>
      <c r="M27" s="56">
        <v>1</v>
      </c>
      <c r="N27" s="57">
        <v>1</v>
      </c>
      <c r="O27" s="56">
        <v>1</v>
      </c>
      <c r="P27" s="57">
        <v>0</v>
      </c>
      <c r="Q27" s="55">
        <f t="shared" si="0"/>
        <v>0.83333333333333337</v>
      </c>
      <c r="R27" s="98">
        <f t="shared" si="1"/>
        <v>0.5</v>
      </c>
    </row>
    <row r="28" spans="1:18" ht="18" customHeight="1" thickBot="1">
      <c r="A28" s="207"/>
      <c r="B28" s="203"/>
      <c r="C28" s="26">
        <v>24</v>
      </c>
      <c r="D28" s="25" t="s">
        <v>21</v>
      </c>
      <c r="E28" s="56">
        <v>1</v>
      </c>
      <c r="F28" s="57">
        <v>1</v>
      </c>
      <c r="G28" s="56">
        <v>0</v>
      </c>
      <c r="H28" s="57">
        <v>1</v>
      </c>
      <c r="I28" s="56">
        <v>1</v>
      </c>
      <c r="J28" s="57">
        <v>1</v>
      </c>
      <c r="K28" s="56">
        <v>0</v>
      </c>
      <c r="L28" s="57">
        <v>1</v>
      </c>
      <c r="M28" s="56">
        <v>1</v>
      </c>
      <c r="N28" s="57">
        <v>1</v>
      </c>
      <c r="O28" s="56">
        <v>1</v>
      </c>
      <c r="P28" s="57">
        <v>1</v>
      </c>
      <c r="Q28" s="55">
        <f t="shared" si="0"/>
        <v>0.66666666666666663</v>
      </c>
      <c r="R28" s="98">
        <f t="shared" si="1"/>
        <v>1</v>
      </c>
    </row>
    <row r="29" spans="1:18" ht="18" customHeight="1" thickBot="1">
      <c r="A29" s="207"/>
      <c r="B29" s="204"/>
      <c r="C29" s="27">
        <v>25</v>
      </c>
      <c r="D29" s="28" t="s">
        <v>22</v>
      </c>
      <c r="E29" s="58">
        <v>1</v>
      </c>
      <c r="F29" s="59">
        <v>0</v>
      </c>
      <c r="G29" s="58">
        <v>1</v>
      </c>
      <c r="H29" s="59">
        <v>0</v>
      </c>
      <c r="I29" s="58">
        <v>1</v>
      </c>
      <c r="J29" s="59">
        <v>1</v>
      </c>
      <c r="K29" s="58">
        <v>0</v>
      </c>
      <c r="L29" s="59">
        <v>1</v>
      </c>
      <c r="M29" s="58">
        <v>1</v>
      </c>
      <c r="N29" s="59">
        <v>1</v>
      </c>
      <c r="O29" s="58">
        <v>1</v>
      </c>
      <c r="P29" s="59">
        <v>1</v>
      </c>
      <c r="Q29" s="55">
        <f t="shared" si="0"/>
        <v>0.83333333333333337</v>
      </c>
      <c r="R29" s="98">
        <f t="shared" si="1"/>
        <v>0.66666666666666663</v>
      </c>
    </row>
    <row r="30" spans="1:18" ht="18" customHeight="1" thickBot="1">
      <c r="A30" s="207"/>
      <c r="B30" s="33"/>
      <c r="C30" s="34"/>
      <c r="D30" s="35" t="s">
        <v>135</v>
      </c>
      <c r="E30" s="81">
        <f>SUM(E5:E29)</f>
        <v>16</v>
      </c>
      <c r="F30" s="81">
        <f t="shared" ref="F30:P30" si="2">SUM(F5:F29)</f>
        <v>17</v>
      </c>
      <c r="G30" s="81">
        <f t="shared" si="2"/>
        <v>17</v>
      </c>
      <c r="H30" s="81">
        <f t="shared" si="2"/>
        <v>16</v>
      </c>
      <c r="I30" s="81">
        <f t="shared" si="2"/>
        <v>18</v>
      </c>
      <c r="J30" s="81">
        <f t="shared" si="2"/>
        <v>20</v>
      </c>
      <c r="K30" s="81">
        <f t="shared" si="2"/>
        <v>14</v>
      </c>
      <c r="L30" s="81">
        <f t="shared" si="2"/>
        <v>22</v>
      </c>
      <c r="M30" s="81">
        <f t="shared" si="2"/>
        <v>18</v>
      </c>
      <c r="N30" s="81">
        <f t="shared" si="2"/>
        <v>22</v>
      </c>
      <c r="O30" s="81">
        <f t="shared" si="2"/>
        <v>17</v>
      </c>
      <c r="P30" s="81">
        <f t="shared" si="2"/>
        <v>21</v>
      </c>
      <c r="Q30" s="82">
        <f>AVERAGE(E30,G30,I30,K30,M30,O30)</f>
        <v>16.666666666666668</v>
      </c>
      <c r="R30" s="83">
        <f>AVERAGE(F30,H30,J30,L30,N30,P30)</f>
        <v>19.666666666666668</v>
      </c>
    </row>
    <row r="31" spans="1:18" ht="18" customHeight="1" thickBot="1">
      <c r="A31" s="207"/>
      <c r="B31" s="36"/>
      <c r="C31" s="37"/>
      <c r="D31" s="38" t="s">
        <v>107</v>
      </c>
      <c r="E31" s="79">
        <f>E30/25*100</f>
        <v>64</v>
      </c>
      <c r="F31" s="79">
        <f t="shared" ref="F31:P31" si="3">F30/25*100</f>
        <v>68</v>
      </c>
      <c r="G31" s="79">
        <f t="shared" si="3"/>
        <v>68</v>
      </c>
      <c r="H31" s="79">
        <f t="shared" si="3"/>
        <v>64</v>
      </c>
      <c r="I31" s="79">
        <f t="shared" si="3"/>
        <v>72</v>
      </c>
      <c r="J31" s="79">
        <f t="shared" si="3"/>
        <v>80</v>
      </c>
      <c r="K31" s="79">
        <f t="shared" si="3"/>
        <v>56.000000000000007</v>
      </c>
      <c r="L31" s="79">
        <f t="shared" si="3"/>
        <v>88</v>
      </c>
      <c r="M31" s="79">
        <f t="shared" si="3"/>
        <v>72</v>
      </c>
      <c r="N31" s="79">
        <f t="shared" si="3"/>
        <v>88</v>
      </c>
      <c r="O31" s="79">
        <f t="shared" si="3"/>
        <v>68</v>
      </c>
      <c r="P31" s="79">
        <f t="shared" si="3"/>
        <v>84</v>
      </c>
      <c r="Q31" s="84">
        <f>Q30/25*100</f>
        <v>66.666666666666671</v>
      </c>
      <c r="R31" s="97">
        <f>R30/25*100</f>
        <v>78.666666666666671</v>
      </c>
    </row>
    <row r="32" spans="1:18" ht="14.25" customHeight="1">
      <c r="A32" s="193" t="s">
        <v>91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</row>
    <row r="33" spans="1:18" ht="16.5" customHeight="1" thickBot="1">
      <c r="A33" s="205" t="s">
        <v>145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</row>
    <row r="34" spans="1:18" ht="24" customHeight="1" thickBot="1">
      <c r="A34" s="218" t="s">
        <v>0</v>
      </c>
      <c r="B34" s="220" t="s">
        <v>1</v>
      </c>
      <c r="C34" s="220" t="s">
        <v>154</v>
      </c>
      <c r="D34" s="220" t="s">
        <v>2</v>
      </c>
      <c r="E34" s="224" t="s">
        <v>149</v>
      </c>
      <c r="F34" s="224"/>
      <c r="G34" s="224" t="s">
        <v>150</v>
      </c>
      <c r="H34" s="224"/>
      <c r="I34" s="224" t="s">
        <v>151</v>
      </c>
      <c r="J34" s="224"/>
      <c r="K34" s="223" t="s">
        <v>20</v>
      </c>
      <c r="L34" s="223"/>
      <c r="M34" s="223" t="s">
        <v>152</v>
      </c>
      <c r="N34" s="223"/>
      <c r="O34" s="223" t="s">
        <v>153</v>
      </c>
      <c r="P34" s="223"/>
      <c r="Q34" s="223" t="s">
        <v>124</v>
      </c>
      <c r="R34" s="223"/>
    </row>
    <row r="35" spans="1:18" ht="24" customHeight="1" thickBot="1">
      <c r="A35" s="219"/>
      <c r="B35" s="221"/>
      <c r="C35" s="221"/>
      <c r="D35" s="221"/>
      <c r="E35" s="103" t="s">
        <v>147</v>
      </c>
      <c r="F35" s="103" t="s">
        <v>148</v>
      </c>
      <c r="G35" s="103" t="s">
        <v>147</v>
      </c>
      <c r="H35" s="103" t="s">
        <v>148</v>
      </c>
      <c r="I35" s="103" t="s">
        <v>147</v>
      </c>
      <c r="J35" s="103" t="s">
        <v>148</v>
      </c>
      <c r="K35" s="103" t="s">
        <v>147</v>
      </c>
      <c r="L35" s="103" t="s">
        <v>148</v>
      </c>
      <c r="M35" s="103" t="s">
        <v>147</v>
      </c>
      <c r="N35" s="103" t="s">
        <v>148</v>
      </c>
      <c r="O35" s="103" t="s">
        <v>147</v>
      </c>
      <c r="P35" s="103" t="s">
        <v>148</v>
      </c>
      <c r="Q35" s="103" t="s">
        <v>147</v>
      </c>
      <c r="R35" s="103" t="s">
        <v>148</v>
      </c>
    </row>
    <row r="36" spans="1:18" ht="15.6" customHeight="1" thickBot="1">
      <c r="A36" s="210" t="s">
        <v>5</v>
      </c>
      <c r="B36" s="200" t="s">
        <v>9</v>
      </c>
      <c r="C36" s="39">
        <v>26</v>
      </c>
      <c r="D36" s="89" t="s">
        <v>132</v>
      </c>
      <c r="E36" s="100">
        <v>0</v>
      </c>
      <c r="F36" s="101">
        <v>1</v>
      </c>
      <c r="G36" s="100">
        <v>1</v>
      </c>
      <c r="H36" s="101">
        <v>1</v>
      </c>
      <c r="I36" s="100">
        <v>1</v>
      </c>
      <c r="J36" s="101">
        <v>1</v>
      </c>
      <c r="K36" s="100">
        <v>1</v>
      </c>
      <c r="L36" s="101">
        <v>1</v>
      </c>
      <c r="M36" s="100">
        <v>0</v>
      </c>
      <c r="N36" s="101">
        <v>0</v>
      </c>
      <c r="O36" s="100">
        <v>0</v>
      </c>
      <c r="P36" s="101">
        <v>1</v>
      </c>
      <c r="Q36" s="102">
        <f>AVERAGE(E36,G36,I36,K36,M36,O36)</f>
        <v>0.5</v>
      </c>
      <c r="R36" s="102">
        <f>AVERAGE(F36,H36,J36,L36,N36,P36)</f>
        <v>0.83333333333333337</v>
      </c>
    </row>
    <row r="37" spans="1:18" ht="15.6" customHeight="1" thickBot="1">
      <c r="A37" s="210"/>
      <c r="B37" s="203"/>
      <c r="C37" s="40">
        <v>27</v>
      </c>
      <c r="D37" s="44" t="s">
        <v>7</v>
      </c>
      <c r="E37" s="56">
        <v>1</v>
      </c>
      <c r="F37" s="57">
        <v>1</v>
      </c>
      <c r="G37" s="56">
        <v>1</v>
      </c>
      <c r="H37" s="57">
        <v>1</v>
      </c>
      <c r="I37" s="56">
        <v>1</v>
      </c>
      <c r="J37" s="57">
        <v>0</v>
      </c>
      <c r="K37" s="56">
        <v>1</v>
      </c>
      <c r="L37" s="57">
        <v>1</v>
      </c>
      <c r="M37" s="56">
        <v>0</v>
      </c>
      <c r="N37" s="57">
        <v>0</v>
      </c>
      <c r="O37" s="56">
        <v>1</v>
      </c>
      <c r="P37" s="57">
        <v>1</v>
      </c>
      <c r="Q37" s="55">
        <f t="shared" ref="Q37:Q52" si="4">AVERAGE(E37,G37,I37,K37,M37,O37)</f>
        <v>0.83333333333333337</v>
      </c>
      <c r="R37" s="55">
        <f t="shared" ref="R37:R52" si="5">AVERAGE(F37,H37,J37,L37,N37,P37)</f>
        <v>0.66666666666666663</v>
      </c>
    </row>
    <row r="38" spans="1:18" ht="15.6" customHeight="1" thickBot="1">
      <c r="A38" s="210"/>
      <c r="B38" s="203"/>
      <c r="C38" s="40">
        <v>28</v>
      </c>
      <c r="D38" s="44" t="s">
        <v>36</v>
      </c>
      <c r="E38" s="56">
        <v>0</v>
      </c>
      <c r="F38" s="57">
        <v>1</v>
      </c>
      <c r="G38" s="56">
        <v>1</v>
      </c>
      <c r="H38" s="57">
        <v>1</v>
      </c>
      <c r="I38" s="56">
        <v>1</v>
      </c>
      <c r="J38" s="57">
        <v>0</v>
      </c>
      <c r="K38" s="56">
        <v>0</v>
      </c>
      <c r="L38" s="57">
        <v>1</v>
      </c>
      <c r="M38" s="56">
        <v>0</v>
      </c>
      <c r="N38" s="57">
        <v>0</v>
      </c>
      <c r="O38" s="56">
        <v>1</v>
      </c>
      <c r="P38" s="57">
        <v>1</v>
      </c>
      <c r="Q38" s="55">
        <f t="shared" si="4"/>
        <v>0.5</v>
      </c>
      <c r="R38" s="55">
        <f t="shared" si="5"/>
        <v>0.66666666666666663</v>
      </c>
    </row>
    <row r="39" spans="1:18" ht="15.6" customHeight="1" thickBot="1">
      <c r="A39" s="210"/>
      <c r="B39" s="204"/>
      <c r="C39" s="41">
        <v>29</v>
      </c>
      <c r="D39" s="46" t="s">
        <v>37</v>
      </c>
      <c r="E39" s="56">
        <v>0</v>
      </c>
      <c r="F39" s="57">
        <v>1</v>
      </c>
      <c r="G39" s="56">
        <v>1</v>
      </c>
      <c r="H39" s="57">
        <v>0</v>
      </c>
      <c r="I39" s="56">
        <v>1</v>
      </c>
      <c r="J39" s="57">
        <v>0</v>
      </c>
      <c r="K39" s="56">
        <v>0</v>
      </c>
      <c r="L39" s="57">
        <v>1</v>
      </c>
      <c r="M39" s="56">
        <v>0</v>
      </c>
      <c r="N39" s="57">
        <v>1</v>
      </c>
      <c r="O39" s="56">
        <v>1</v>
      </c>
      <c r="P39" s="57">
        <v>1</v>
      </c>
      <c r="Q39" s="55">
        <f t="shared" si="4"/>
        <v>0.5</v>
      </c>
      <c r="R39" s="55">
        <f t="shared" si="5"/>
        <v>0.66666666666666663</v>
      </c>
    </row>
    <row r="40" spans="1:18" ht="15.6" customHeight="1" thickBot="1">
      <c r="A40" s="210"/>
      <c r="B40" s="208" t="s">
        <v>133</v>
      </c>
      <c r="C40" s="39">
        <v>30</v>
      </c>
      <c r="D40" s="89" t="s">
        <v>38</v>
      </c>
      <c r="E40" s="56">
        <v>0</v>
      </c>
      <c r="F40" s="57">
        <v>1</v>
      </c>
      <c r="G40" s="56">
        <v>1</v>
      </c>
      <c r="H40" s="57">
        <v>1</v>
      </c>
      <c r="I40" s="56">
        <v>1</v>
      </c>
      <c r="J40" s="57">
        <v>1</v>
      </c>
      <c r="K40" s="56">
        <v>0</v>
      </c>
      <c r="L40" s="57">
        <v>1</v>
      </c>
      <c r="M40" s="56">
        <v>1</v>
      </c>
      <c r="N40" s="57">
        <v>1</v>
      </c>
      <c r="O40" s="56">
        <v>1</v>
      </c>
      <c r="P40" s="57">
        <v>0</v>
      </c>
      <c r="Q40" s="55">
        <f t="shared" si="4"/>
        <v>0.66666666666666663</v>
      </c>
      <c r="R40" s="55">
        <f t="shared" si="5"/>
        <v>0.83333333333333337</v>
      </c>
    </row>
    <row r="41" spans="1:18" ht="15.6" customHeight="1" thickBot="1">
      <c r="A41" s="210"/>
      <c r="B41" s="214"/>
      <c r="C41" s="40">
        <v>31</v>
      </c>
      <c r="D41" s="44" t="s">
        <v>8</v>
      </c>
      <c r="E41" s="56">
        <v>1</v>
      </c>
      <c r="F41" s="57">
        <v>1</v>
      </c>
      <c r="G41" s="56">
        <v>1</v>
      </c>
      <c r="H41" s="57">
        <v>1</v>
      </c>
      <c r="I41" s="56">
        <v>1</v>
      </c>
      <c r="J41" s="57">
        <v>1</v>
      </c>
      <c r="K41" s="56">
        <v>0</v>
      </c>
      <c r="L41" s="57">
        <v>1</v>
      </c>
      <c r="M41" s="56">
        <v>1</v>
      </c>
      <c r="N41" s="57">
        <v>1</v>
      </c>
      <c r="O41" s="56">
        <v>1</v>
      </c>
      <c r="P41" s="57">
        <v>0</v>
      </c>
      <c r="Q41" s="55">
        <f t="shared" si="4"/>
        <v>0.83333333333333337</v>
      </c>
      <c r="R41" s="55">
        <f t="shared" si="5"/>
        <v>0.83333333333333337</v>
      </c>
    </row>
    <row r="42" spans="1:18" ht="15.6" customHeight="1" thickBot="1">
      <c r="A42" s="210"/>
      <c r="B42" s="214"/>
      <c r="C42" s="40">
        <v>32</v>
      </c>
      <c r="D42" s="44" t="s">
        <v>39</v>
      </c>
      <c r="E42" s="62">
        <v>1</v>
      </c>
      <c r="F42" s="63">
        <v>1</v>
      </c>
      <c r="G42" s="62">
        <v>0</v>
      </c>
      <c r="H42" s="63">
        <v>1</v>
      </c>
      <c r="I42" s="62">
        <v>0</v>
      </c>
      <c r="J42" s="63">
        <v>1</v>
      </c>
      <c r="K42" s="62">
        <v>1</v>
      </c>
      <c r="L42" s="63">
        <v>1</v>
      </c>
      <c r="M42" s="62">
        <v>1</v>
      </c>
      <c r="N42" s="63">
        <v>1</v>
      </c>
      <c r="O42" s="62">
        <v>1</v>
      </c>
      <c r="P42" s="63">
        <v>1</v>
      </c>
      <c r="Q42" s="55">
        <f t="shared" si="4"/>
        <v>0.66666666666666663</v>
      </c>
      <c r="R42" s="55">
        <f t="shared" si="5"/>
        <v>1</v>
      </c>
    </row>
    <row r="43" spans="1:18" ht="15.6" customHeight="1" thickBot="1">
      <c r="A43" s="210"/>
      <c r="B43" s="214"/>
      <c r="C43" s="40">
        <v>33</v>
      </c>
      <c r="D43" s="44" t="s">
        <v>40</v>
      </c>
      <c r="E43" s="64">
        <v>0</v>
      </c>
      <c r="F43" s="65">
        <v>0</v>
      </c>
      <c r="G43" s="64">
        <v>0</v>
      </c>
      <c r="H43" s="65">
        <v>1</v>
      </c>
      <c r="I43" s="64">
        <v>0</v>
      </c>
      <c r="J43" s="65">
        <v>1</v>
      </c>
      <c r="K43" s="64">
        <v>1</v>
      </c>
      <c r="L43" s="65">
        <v>1</v>
      </c>
      <c r="M43" s="64">
        <v>1</v>
      </c>
      <c r="N43" s="65">
        <v>1</v>
      </c>
      <c r="O43" s="64">
        <v>1</v>
      </c>
      <c r="P43" s="65">
        <v>1</v>
      </c>
      <c r="Q43" s="55">
        <f t="shared" si="4"/>
        <v>0.5</v>
      </c>
      <c r="R43" s="55">
        <f t="shared" si="5"/>
        <v>0.83333333333333337</v>
      </c>
    </row>
    <row r="44" spans="1:18" ht="15.6" customHeight="1" thickBot="1">
      <c r="A44" s="210"/>
      <c r="B44" s="214"/>
      <c r="C44" s="40">
        <v>34</v>
      </c>
      <c r="D44" s="44" t="s">
        <v>111</v>
      </c>
      <c r="E44" s="56">
        <v>1</v>
      </c>
      <c r="F44" s="57">
        <v>1</v>
      </c>
      <c r="G44" s="56">
        <v>1</v>
      </c>
      <c r="H44" s="57">
        <v>1</v>
      </c>
      <c r="I44" s="56">
        <v>0</v>
      </c>
      <c r="J44" s="57">
        <v>0</v>
      </c>
      <c r="K44" s="56">
        <v>1</v>
      </c>
      <c r="L44" s="57">
        <v>1</v>
      </c>
      <c r="M44" s="56">
        <v>1</v>
      </c>
      <c r="N44" s="57">
        <v>1</v>
      </c>
      <c r="O44" s="56">
        <v>1</v>
      </c>
      <c r="P44" s="57">
        <v>1</v>
      </c>
      <c r="Q44" s="55">
        <f t="shared" si="4"/>
        <v>0.83333333333333337</v>
      </c>
      <c r="R44" s="55">
        <f t="shared" si="5"/>
        <v>0.83333333333333337</v>
      </c>
    </row>
    <row r="45" spans="1:18" ht="15.6" customHeight="1" thickBot="1">
      <c r="A45" s="210"/>
      <c r="B45" s="214"/>
      <c r="C45" s="40">
        <v>35</v>
      </c>
      <c r="D45" s="44" t="s">
        <v>82</v>
      </c>
      <c r="E45" s="56">
        <v>0</v>
      </c>
      <c r="F45" s="57">
        <v>0</v>
      </c>
      <c r="G45" s="56">
        <v>1</v>
      </c>
      <c r="H45" s="57">
        <v>0</v>
      </c>
      <c r="I45" s="56">
        <v>0</v>
      </c>
      <c r="J45" s="57">
        <v>1</v>
      </c>
      <c r="K45" s="56">
        <v>1</v>
      </c>
      <c r="L45" s="57">
        <v>1</v>
      </c>
      <c r="M45" s="56">
        <v>1</v>
      </c>
      <c r="N45" s="57">
        <v>1</v>
      </c>
      <c r="O45" s="56">
        <v>1</v>
      </c>
      <c r="P45" s="57">
        <v>1</v>
      </c>
      <c r="Q45" s="55">
        <f t="shared" si="4"/>
        <v>0.66666666666666663</v>
      </c>
      <c r="R45" s="55">
        <f t="shared" si="5"/>
        <v>0.66666666666666663</v>
      </c>
    </row>
    <row r="46" spans="1:18" ht="15.6" customHeight="1" thickBot="1">
      <c r="A46" s="210"/>
      <c r="B46" s="214"/>
      <c r="C46" s="40">
        <v>36</v>
      </c>
      <c r="D46" s="44" t="s">
        <v>83</v>
      </c>
      <c r="E46" s="56">
        <v>1</v>
      </c>
      <c r="F46" s="57">
        <v>1</v>
      </c>
      <c r="G46" s="56">
        <v>1</v>
      </c>
      <c r="H46" s="57">
        <v>0</v>
      </c>
      <c r="I46" s="56">
        <v>0</v>
      </c>
      <c r="J46" s="57">
        <v>1</v>
      </c>
      <c r="K46" s="56">
        <v>1</v>
      </c>
      <c r="L46" s="57">
        <v>1</v>
      </c>
      <c r="M46" s="56">
        <v>1</v>
      </c>
      <c r="N46" s="57">
        <v>1</v>
      </c>
      <c r="O46" s="56">
        <v>0</v>
      </c>
      <c r="P46" s="57">
        <v>0</v>
      </c>
      <c r="Q46" s="55">
        <f t="shared" si="4"/>
        <v>0.66666666666666663</v>
      </c>
      <c r="R46" s="55">
        <f t="shared" si="5"/>
        <v>0.66666666666666663</v>
      </c>
    </row>
    <row r="47" spans="1:18" ht="15.6" customHeight="1" thickBot="1">
      <c r="A47" s="210"/>
      <c r="B47" s="202"/>
      <c r="C47" s="41">
        <v>37</v>
      </c>
      <c r="D47" s="46" t="s">
        <v>134</v>
      </c>
      <c r="E47" s="56">
        <v>0</v>
      </c>
      <c r="F47" s="57">
        <v>0</v>
      </c>
      <c r="G47" s="56">
        <v>1</v>
      </c>
      <c r="H47" s="57">
        <v>0</v>
      </c>
      <c r="I47" s="56">
        <v>0</v>
      </c>
      <c r="J47" s="57">
        <v>1</v>
      </c>
      <c r="K47" s="56">
        <v>1</v>
      </c>
      <c r="L47" s="57">
        <v>1</v>
      </c>
      <c r="M47" s="56">
        <v>1</v>
      </c>
      <c r="N47" s="57">
        <v>1</v>
      </c>
      <c r="O47" s="56">
        <v>0</v>
      </c>
      <c r="P47" s="57">
        <v>1</v>
      </c>
      <c r="Q47" s="55">
        <f t="shared" si="4"/>
        <v>0.5</v>
      </c>
      <c r="R47" s="55">
        <f t="shared" si="5"/>
        <v>0.66666666666666663</v>
      </c>
    </row>
    <row r="48" spans="1:18" ht="15.6" customHeight="1" thickBot="1">
      <c r="A48" s="210"/>
      <c r="B48" s="200" t="s">
        <v>41</v>
      </c>
      <c r="C48" s="42">
        <v>38</v>
      </c>
      <c r="D48" s="89" t="s">
        <v>42</v>
      </c>
      <c r="E48" s="56">
        <v>1</v>
      </c>
      <c r="F48" s="57">
        <v>1</v>
      </c>
      <c r="G48" s="56">
        <v>1</v>
      </c>
      <c r="H48" s="57">
        <v>1</v>
      </c>
      <c r="I48" s="56">
        <v>0</v>
      </c>
      <c r="J48" s="57">
        <v>1</v>
      </c>
      <c r="K48" s="56">
        <v>1</v>
      </c>
      <c r="L48" s="57">
        <v>1</v>
      </c>
      <c r="M48" s="56">
        <v>1</v>
      </c>
      <c r="N48" s="57">
        <v>1</v>
      </c>
      <c r="O48" s="56">
        <v>0</v>
      </c>
      <c r="P48" s="57">
        <v>1</v>
      </c>
      <c r="Q48" s="55">
        <f t="shared" si="4"/>
        <v>0.66666666666666663</v>
      </c>
      <c r="R48" s="55">
        <f t="shared" si="5"/>
        <v>1</v>
      </c>
    </row>
    <row r="49" spans="1:18" ht="15.6" customHeight="1" thickBot="1">
      <c r="A49" s="210"/>
      <c r="B49" s="203"/>
      <c r="C49" s="43">
        <v>39</v>
      </c>
      <c r="D49" s="44" t="s">
        <v>43</v>
      </c>
      <c r="E49" s="56">
        <v>0</v>
      </c>
      <c r="F49" s="57">
        <v>1</v>
      </c>
      <c r="G49" s="56">
        <v>1</v>
      </c>
      <c r="H49" s="57">
        <v>1</v>
      </c>
      <c r="I49" s="56">
        <v>1</v>
      </c>
      <c r="J49" s="57">
        <v>1</v>
      </c>
      <c r="K49" s="56">
        <v>1</v>
      </c>
      <c r="L49" s="57">
        <v>1</v>
      </c>
      <c r="M49" s="56">
        <v>0</v>
      </c>
      <c r="N49" s="57">
        <v>0</v>
      </c>
      <c r="O49" s="56">
        <v>0</v>
      </c>
      <c r="P49" s="57">
        <v>1</v>
      </c>
      <c r="Q49" s="55">
        <f t="shared" si="4"/>
        <v>0.5</v>
      </c>
      <c r="R49" s="55">
        <f t="shared" si="5"/>
        <v>0.83333333333333337</v>
      </c>
    </row>
    <row r="50" spans="1:18" ht="15.6" customHeight="1" thickBot="1">
      <c r="A50" s="210"/>
      <c r="B50" s="203"/>
      <c r="C50" s="43">
        <v>40</v>
      </c>
      <c r="D50" s="44" t="s">
        <v>44</v>
      </c>
      <c r="E50" s="62">
        <v>1</v>
      </c>
      <c r="F50" s="63">
        <v>1</v>
      </c>
      <c r="G50" s="62">
        <v>0</v>
      </c>
      <c r="H50" s="63">
        <v>1</v>
      </c>
      <c r="I50" s="62">
        <v>0</v>
      </c>
      <c r="J50" s="63">
        <v>1</v>
      </c>
      <c r="K50" s="62">
        <v>1</v>
      </c>
      <c r="L50" s="63">
        <v>1</v>
      </c>
      <c r="M50" s="62">
        <v>1</v>
      </c>
      <c r="N50" s="63">
        <v>1</v>
      </c>
      <c r="O50" s="62">
        <v>1</v>
      </c>
      <c r="P50" s="63">
        <v>1</v>
      </c>
      <c r="Q50" s="55">
        <f t="shared" si="4"/>
        <v>0.66666666666666663</v>
      </c>
      <c r="R50" s="55">
        <f t="shared" si="5"/>
        <v>1</v>
      </c>
    </row>
    <row r="51" spans="1:18" ht="15.6" customHeight="1" thickBot="1">
      <c r="A51" s="210"/>
      <c r="B51" s="203"/>
      <c r="C51" s="43">
        <v>41</v>
      </c>
      <c r="D51" s="44" t="s">
        <v>45</v>
      </c>
      <c r="E51" s="64">
        <v>0</v>
      </c>
      <c r="F51" s="65">
        <v>0</v>
      </c>
      <c r="G51" s="64">
        <v>0</v>
      </c>
      <c r="H51" s="65">
        <v>1</v>
      </c>
      <c r="I51" s="64">
        <v>0</v>
      </c>
      <c r="J51" s="65">
        <v>1</v>
      </c>
      <c r="K51" s="64">
        <v>1</v>
      </c>
      <c r="L51" s="65">
        <v>1</v>
      </c>
      <c r="M51" s="64">
        <v>1</v>
      </c>
      <c r="N51" s="65">
        <v>1</v>
      </c>
      <c r="O51" s="64">
        <v>1</v>
      </c>
      <c r="P51" s="65">
        <v>1</v>
      </c>
      <c r="Q51" s="55">
        <f t="shared" si="4"/>
        <v>0.5</v>
      </c>
      <c r="R51" s="55">
        <f t="shared" si="5"/>
        <v>0.83333333333333337</v>
      </c>
    </row>
    <row r="52" spans="1:18" ht="15.6" customHeight="1" thickBot="1">
      <c r="A52" s="210"/>
      <c r="B52" s="203"/>
      <c r="C52" s="43">
        <v>42</v>
      </c>
      <c r="D52" s="44" t="s">
        <v>46</v>
      </c>
      <c r="E52" s="56">
        <v>1</v>
      </c>
      <c r="F52" s="57">
        <v>1</v>
      </c>
      <c r="G52" s="56">
        <v>1</v>
      </c>
      <c r="H52" s="57">
        <v>1</v>
      </c>
      <c r="I52" s="56">
        <v>0</v>
      </c>
      <c r="J52" s="57">
        <v>0</v>
      </c>
      <c r="K52" s="56">
        <v>1</v>
      </c>
      <c r="L52" s="57">
        <v>1</v>
      </c>
      <c r="M52" s="56">
        <v>1</v>
      </c>
      <c r="N52" s="57">
        <v>1</v>
      </c>
      <c r="O52" s="56">
        <v>1</v>
      </c>
      <c r="P52" s="57">
        <v>1</v>
      </c>
      <c r="Q52" s="55">
        <f t="shared" si="4"/>
        <v>0.83333333333333337</v>
      </c>
      <c r="R52" s="55">
        <f t="shared" si="5"/>
        <v>0.83333333333333337</v>
      </c>
    </row>
    <row r="53" spans="1:18" ht="15.6" customHeight="1" thickBot="1">
      <c r="A53" s="210"/>
      <c r="B53" s="203"/>
      <c r="C53" s="43">
        <v>43</v>
      </c>
      <c r="D53" s="44" t="s">
        <v>88</v>
      </c>
      <c r="E53" s="56">
        <v>0</v>
      </c>
      <c r="F53" s="57">
        <v>0</v>
      </c>
      <c r="G53" s="56">
        <v>1</v>
      </c>
      <c r="H53" s="57">
        <v>0</v>
      </c>
      <c r="I53" s="56">
        <v>0</v>
      </c>
      <c r="J53" s="57">
        <v>1</v>
      </c>
      <c r="K53" s="56">
        <v>1</v>
      </c>
      <c r="L53" s="57">
        <v>1</v>
      </c>
      <c r="M53" s="56">
        <v>1</v>
      </c>
      <c r="N53" s="57">
        <v>1</v>
      </c>
      <c r="O53" s="56">
        <v>1</v>
      </c>
      <c r="P53" s="57">
        <v>1</v>
      </c>
      <c r="Q53" s="55">
        <f>AVERAGE(E53,G53,I53,K53,M53,O53)</f>
        <v>0.66666666666666663</v>
      </c>
      <c r="R53" s="55">
        <f>AVERAGE(F53,H53,J53,L53,N53,P53)</f>
        <v>0.66666666666666663</v>
      </c>
    </row>
    <row r="54" spans="1:18" ht="15.6" customHeight="1" thickBot="1">
      <c r="A54" s="210"/>
      <c r="B54" s="203"/>
      <c r="C54" s="43">
        <v>44</v>
      </c>
      <c r="D54" s="44" t="s">
        <v>89</v>
      </c>
      <c r="E54" s="56">
        <v>1</v>
      </c>
      <c r="F54" s="57">
        <v>1</v>
      </c>
      <c r="G54" s="56">
        <v>1</v>
      </c>
      <c r="H54" s="57">
        <v>0</v>
      </c>
      <c r="I54" s="56">
        <v>0</v>
      </c>
      <c r="J54" s="57">
        <v>1</v>
      </c>
      <c r="K54" s="56">
        <v>1</v>
      </c>
      <c r="L54" s="57">
        <v>1</v>
      </c>
      <c r="M54" s="56">
        <v>1</v>
      </c>
      <c r="N54" s="57">
        <v>1</v>
      </c>
      <c r="O54" s="56">
        <v>0</v>
      </c>
      <c r="P54" s="57">
        <v>0</v>
      </c>
      <c r="Q54" s="55">
        <f t="shared" ref="Q54:Q64" si="6">AVERAGE(E54,G54,I54,K54,M54,O54)</f>
        <v>0.66666666666666663</v>
      </c>
      <c r="R54" s="55">
        <f t="shared" ref="R54:R64" si="7">AVERAGE(F54,H54,J54,L54,N54,P54)</f>
        <v>0.66666666666666663</v>
      </c>
    </row>
    <row r="55" spans="1:18" ht="24.75" customHeight="1" thickBot="1">
      <c r="A55" s="210"/>
      <c r="B55" s="203"/>
      <c r="C55" s="43">
        <v>45</v>
      </c>
      <c r="D55" s="44" t="s">
        <v>80</v>
      </c>
      <c r="E55" s="56">
        <v>0</v>
      </c>
      <c r="F55" s="57">
        <v>0</v>
      </c>
      <c r="G55" s="56">
        <v>1</v>
      </c>
      <c r="H55" s="57">
        <v>0</v>
      </c>
      <c r="I55" s="56">
        <v>0</v>
      </c>
      <c r="J55" s="57">
        <v>1</v>
      </c>
      <c r="K55" s="56">
        <v>1</v>
      </c>
      <c r="L55" s="57">
        <v>1</v>
      </c>
      <c r="M55" s="56">
        <v>1</v>
      </c>
      <c r="N55" s="57">
        <v>1</v>
      </c>
      <c r="O55" s="56">
        <v>0</v>
      </c>
      <c r="P55" s="57">
        <v>1</v>
      </c>
      <c r="Q55" s="55">
        <f t="shared" si="6"/>
        <v>0.5</v>
      </c>
      <c r="R55" s="55">
        <f t="shared" si="7"/>
        <v>0.66666666666666663</v>
      </c>
    </row>
    <row r="56" spans="1:18" ht="15.6" customHeight="1" thickBot="1">
      <c r="A56" s="210"/>
      <c r="B56" s="203"/>
      <c r="C56" s="43">
        <v>46</v>
      </c>
      <c r="D56" s="90" t="s">
        <v>47</v>
      </c>
      <c r="E56" s="56">
        <v>1</v>
      </c>
      <c r="F56" s="57">
        <v>1</v>
      </c>
      <c r="G56" s="56">
        <v>1</v>
      </c>
      <c r="H56" s="57">
        <v>1</v>
      </c>
      <c r="I56" s="56">
        <v>0</v>
      </c>
      <c r="J56" s="57">
        <v>1</v>
      </c>
      <c r="K56" s="56">
        <v>1</v>
      </c>
      <c r="L56" s="57">
        <v>1</v>
      </c>
      <c r="M56" s="56">
        <v>1</v>
      </c>
      <c r="N56" s="57">
        <v>1</v>
      </c>
      <c r="O56" s="56">
        <v>0</v>
      </c>
      <c r="P56" s="57">
        <v>1</v>
      </c>
      <c r="Q56" s="55">
        <f t="shared" si="6"/>
        <v>0.66666666666666663</v>
      </c>
      <c r="R56" s="55">
        <f t="shared" si="7"/>
        <v>1</v>
      </c>
    </row>
    <row r="57" spans="1:18" ht="15.6" customHeight="1" thickBot="1">
      <c r="A57" s="210"/>
      <c r="B57" s="203"/>
      <c r="C57" s="43">
        <v>47</v>
      </c>
      <c r="D57" s="90" t="s">
        <v>90</v>
      </c>
      <c r="E57" s="56">
        <v>0</v>
      </c>
      <c r="F57" s="57">
        <v>1</v>
      </c>
      <c r="G57" s="56">
        <v>1</v>
      </c>
      <c r="H57" s="57">
        <v>1</v>
      </c>
      <c r="I57" s="56">
        <v>1</v>
      </c>
      <c r="J57" s="57">
        <v>1</v>
      </c>
      <c r="K57" s="56">
        <v>1</v>
      </c>
      <c r="L57" s="57">
        <v>1</v>
      </c>
      <c r="M57" s="56">
        <v>0</v>
      </c>
      <c r="N57" s="57">
        <v>0</v>
      </c>
      <c r="O57" s="56">
        <v>0</v>
      </c>
      <c r="P57" s="57">
        <v>1</v>
      </c>
      <c r="Q57" s="55">
        <f t="shared" si="6"/>
        <v>0.5</v>
      </c>
      <c r="R57" s="55">
        <f t="shared" si="7"/>
        <v>0.83333333333333337</v>
      </c>
    </row>
    <row r="58" spans="1:18" ht="26.25" customHeight="1" thickBot="1">
      <c r="A58" s="210"/>
      <c r="B58" s="204"/>
      <c r="C58" s="45">
        <v>48</v>
      </c>
      <c r="D58" s="91" t="s">
        <v>48</v>
      </c>
      <c r="E58" s="56">
        <v>0</v>
      </c>
      <c r="F58" s="57">
        <v>0</v>
      </c>
      <c r="G58" s="56">
        <v>1</v>
      </c>
      <c r="H58" s="57">
        <v>0</v>
      </c>
      <c r="I58" s="56">
        <v>0</v>
      </c>
      <c r="J58" s="57">
        <v>1</v>
      </c>
      <c r="K58" s="56">
        <v>1</v>
      </c>
      <c r="L58" s="57">
        <v>1</v>
      </c>
      <c r="M58" s="56">
        <v>1</v>
      </c>
      <c r="N58" s="57">
        <v>1</v>
      </c>
      <c r="O58" s="56">
        <v>1</v>
      </c>
      <c r="P58" s="57">
        <v>1</v>
      </c>
      <c r="Q58" s="55">
        <f t="shared" si="6"/>
        <v>0.66666666666666663</v>
      </c>
      <c r="R58" s="55">
        <f t="shared" si="7"/>
        <v>0.66666666666666663</v>
      </c>
    </row>
    <row r="59" spans="1:18" ht="15.6" customHeight="1" thickBot="1">
      <c r="A59" s="210"/>
      <c r="B59" s="200" t="s">
        <v>6</v>
      </c>
      <c r="C59" s="42">
        <v>49</v>
      </c>
      <c r="D59" s="92" t="s">
        <v>54</v>
      </c>
      <c r="E59" s="56">
        <v>1</v>
      </c>
      <c r="F59" s="57">
        <v>1</v>
      </c>
      <c r="G59" s="56">
        <v>1</v>
      </c>
      <c r="H59" s="57">
        <v>0</v>
      </c>
      <c r="I59" s="56">
        <v>0</v>
      </c>
      <c r="J59" s="57">
        <v>1</v>
      </c>
      <c r="K59" s="56">
        <v>1</v>
      </c>
      <c r="L59" s="57">
        <v>1</v>
      </c>
      <c r="M59" s="56">
        <v>1</v>
      </c>
      <c r="N59" s="57">
        <v>1</v>
      </c>
      <c r="O59" s="56">
        <v>0</v>
      </c>
      <c r="P59" s="57">
        <v>0</v>
      </c>
      <c r="Q59" s="55">
        <f t="shared" si="6"/>
        <v>0.66666666666666663</v>
      </c>
      <c r="R59" s="55">
        <f t="shared" si="7"/>
        <v>0.66666666666666663</v>
      </c>
    </row>
    <row r="60" spans="1:18" ht="15.6" customHeight="1" thickBot="1">
      <c r="A60" s="210"/>
      <c r="B60" s="203"/>
      <c r="C60" s="43">
        <v>50</v>
      </c>
      <c r="D60" s="44" t="s">
        <v>49</v>
      </c>
      <c r="E60" s="56">
        <v>0</v>
      </c>
      <c r="F60" s="57">
        <v>0</v>
      </c>
      <c r="G60" s="56">
        <v>1</v>
      </c>
      <c r="H60" s="57">
        <v>0</v>
      </c>
      <c r="I60" s="56">
        <v>0</v>
      </c>
      <c r="J60" s="57">
        <v>1</v>
      </c>
      <c r="K60" s="56">
        <v>1</v>
      </c>
      <c r="L60" s="57">
        <v>1</v>
      </c>
      <c r="M60" s="56">
        <v>1</v>
      </c>
      <c r="N60" s="57">
        <v>1</v>
      </c>
      <c r="O60" s="56">
        <v>0</v>
      </c>
      <c r="P60" s="57">
        <v>1</v>
      </c>
      <c r="Q60" s="55">
        <f t="shared" si="6"/>
        <v>0.5</v>
      </c>
      <c r="R60" s="55">
        <f t="shared" si="7"/>
        <v>0.66666666666666663</v>
      </c>
    </row>
    <row r="61" spans="1:18" ht="15.6" customHeight="1" thickBot="1">
      <c r="A61" s="210"/>
      <c r="B61" s="203"/>
      <c r="C61" s="43">
        <v>51</v>
      </c>
      <c r="D61" s="44" t="s">
        <v>50</v>
      </c>
      <c r="E61" s="56">
        <v>1</v>
      </c>
      <c r="F61" s="57">
        <v>1</v>
      </c>
      <c r="G61" s="56">
        <v>1</v>
      </c>
      <c r="H61" s="57">
        <v>1</v>
      </c>
      <c r="I61" s="56">
        <v>0</v>
      </c>
      <c r="J61" s="57">
        <v>1</v>
      </c>
      <c r="K61" s="56">
        <v>1</v>
      </c>
      <c r="L61" s="57">
        <v>1</v>
      </c>
      <c r="M61" s="56">
        <v>1</v>
      </c>
      <c r="N61" s="57">
        <v>1</v>
      </c>
      <c r="O61" s="56">
        <v>0</v>
      </c>
      <c r="P61" s="57">
        <v>1</v>
      </c>
      <c r="Q61" s="55">
        <f t="shared" si="6"/>
        <v>0.66666666666666663</v>
      </c>
      <c r="R61" s="55">
        <f t="shared" si="7"/>
        <v>1</v>
      </c>
    </row>
    <row r="62" spans="1:18" ht="15.6" customHeight="1" thickBot="1">
      <c r="A62" s="210"/>
      <c r="B62" s="203"/>
      <c r="C62" s="43">
        <v>52</v>
      </c>
      <c r="D62" s="44" t="s">
        <v>51</v>
      </c>
      <c r="E62" s="56">
        <v>0</v>
      </c>
      <c r="F62" s="57">
        <v>1</v>
      </c>
      <c r="G62" s="56">
        <v>1</v>
      </c>
      <c r="H62" s="57">
        <v>1</v>
      </c>
      <c r="I62" s="56">
        <v>1</v>
      </c>
      <c r="J62" s="57">
        <v>1</v>
      </c>
      <c r="K62" s="56">
        <v>1</v>
      </c>
      <c r="L62" s="57">
        <v>1</v>
      </c>
      <c r="M62" s="56">
        <v>0</v>
      </c>
      <c r="N62" s="57">
        <v>0</v>
      </c>
      <c r="O62" s="56">
        <v>0</v>
      </c>
      <c r="P62" s="57">
        <v>1</v>
      </c>
      <c r="Q62" s="55">
        <f t="shared" si="6"/>
        <v>0.5</v>
      </c>
      <c r="R62" s="55">
        <f t="shared" si="7"/>
        <v>0.83333333333333337</v>
      </c>
    </row>
    <row r="63" spans="1:18" ht="15.6" customHeight="1" thickBot="1">
      <c r="A63" s="210"/>
      <c r="B63" s="203"/>
      <c r="C63" s="43">
        <v>53</v>
      </c>
      <c r="D63" s="44" t="s">
        <v>52</v>
      </c>
      <c r="E63" s="56">
        <v>1</v>
      </c>
      <c r="F63" s="57">
        <v>1</v>
      </c>
      <c r="G63" s="56">
        <v>1</v>
      </c>
      <c r="H63" s="57">
        <v>1</v>
      </c>
      <c r="I63" s="56">
        <v>0</v>
      </c>
      <c r="J63" s="57">
        <v>1</v>
      </c>
      <c r="K63" s="56">
        <v>1</v>
      </c>
      <c r="L63" s="57">
        <v>1</v>
      </c>
      <c r="M63" s="56">
        <v>1</v>
      </c>
      <c r="N63" s="57">
        <v>1</v>
      </c>
      <c r="O63" s="56">
        <v>0</v>
      </c>
      <c r="P63" s="57">
        <v>1</v>
      </c>
      <c r="Q63" s="55">
        <f t="shared" si="6"/>
        <v>0.66666666666666663</v>
      </c>
      <c r="R63" s="55">
        <f t="shared" si="7"/>
        <v>1</v>
      </c>
    </row>
    <row r="64" spans="1:18" ht="15.6" customHeight="1" thickBot="1">
      <c r="A64" s="210"/>
      <c r="B64" s="203"/>
      <c r="C64" s="45">
        <v>54</v>
      </c>
      <c r="D64" s="46" t="s">
        <v>53</v>
      </c>
      <c r="E64" s="56">
        <v>0</v>
      </c>
      <c r="F64" s="57">
        <v>1</v>
      </c>
      <c r="G64" s="56">
        <v>1</v>
      </c>
      <c r="H64" s="57">
        <v>1</v>
      </c>
      <c r="I64" s="56">
        <v>1</v>
      </c>
      <c r="J64" s="57">
        <v>1</v>
      </c>
      <c r="K64" s="56">
        <v>1</v>
      </c>
      <c r="L64" s="57">
        <v>1</v>
      </c>
      <c r="M64" s="56">
        <v>0</v>
      </c>
      <c r="N64" s="57">
        <v>0</v>
      </c>
      <c r="O64" s="56">
        <v>0</v>
      </c>
      <c r="P64" s="57">
        <v>1</v>
      </c>
      <c r="Q64" s="55">
        <f t="shared" si="6"/>
        <v>0.5</v>
      </c>
      <c r="R64" s="55">
        <f t="shared" si="7"/>
        <v>0.83333333333333337</v>
      </c>
    </row>
    <row r="65" spans="1:18" ht="15.6" customHeight="1" thickBot="1">
      <c r="A65" s="210"/>
      <c r="B65" s="47"/>
      <c r="C65" s="48"/>
      <c r="D65" s="49" t="s">
        <v>108</v>
      </c>
      <c r="E65" s="81">
        <f>SUM(E36:E64)</f>
        <v>13</v>
      </c>
      <c r="F65" s="81">
        <f t="shared" ref="F65:P65" si="8">SUM(F36:F64)</f>
        <v>21</v>
      </c>
      <c r="G65" s="81">
        <f t="shared" si="8"/>
        <v>25</v>
      </c>
      <c r="H65" s="81">
        <f t="shared" si="8"/>
        <v>19</v>
      </c>
      <c r="I65" s="81">
        <f t="shared" si="8"/>
        <v>10</v>
      </c>
      <c r="J65" s="81">
        <f t="shared" si="8"/>
        <v>24</v>
      </c>
      <c r="K65" s="81">
        <f t="shared" si="8"/>
        <v>25</v>
      </c>
      <c r="L65" s="81">
        <f t="shared" si="8"/>
        <v>29</v>
      </c>
      <c r="M65" s="81">
        <f t="shared" si="8"/>
        <v>21</v>
      </c>
      <c r="N65" s="81">
        <f t="shared" si="8"/>
        <v>22</v>
      </c>
      <c r="O65" s="81">
        <f t="shared" si="8"/>
        <v>14</v>
      </c>
      <c r="P65" s="81">
        <f t="shared" si="8"/>
        <v>24</v>
      </c>
      <c r="Q65" s="82">
        <f>AVERAGE(E65,G65,I65,K65,M65,O65)</f>
        <v>18</v>
      </c>
      <c r="R65" s="82">
        <f>AVERAGE(F65,H65,J65,L65,N65,P65)</f>
        <v>23.166666666666668</v>
      </c>
    </row>
    <row r="66" spans="1:18" ht="15.6" customHeight="1" thickBot="1">
      <c r="A66" s="210"/>
      <c r="B66" s="50"/>
      <c r="C66" s="51"/>
      <c r="D66" s="52" t="s">
        <v>107</v>
      </c>
      <c r="E66" s="79">
        <f>E65/29*100</f>
        <v>44.827586206896555</v>
      </c>
      <c r="F66" s="79">
        <f t="shared" ref="F66:P66" si="9">F65/29*100</f>
        <v>72.41379310344827</v>
      </c>
      <c r="G66" s="79">
        <f t="shared" si="9"/>
        <v>86.206896551724128</v>
      </c>
      <c r="H66" s="79">
        <f t="shared" si="9"/>
        <v>65.517241379310349</v>
      </c>
      <c r="I66" s="79">
        <f t="shared" si="9"/>
        <v>34.482758620689658</v>
      </c>
      <c r="J66" s="79">
        <f t="shared" si="9"/>
        <v>82.758620689655174</v>
      </c>
      <c r="K66" s="79">
        <f t="shared" si="9"/>
        <v>86.206896551724128</v>
      </c>
      <c r="L66" s="79">
        <f t="shared" si="9"/>
        <v>100</v>
      </c>
      <c r="M66" s="79">
        <f t="shared" si="9"/>
        <v>72.41379310344827</v>
      </c>
      <c r="N66" s="79">
        <f t="shared" si="9"/>
        <v>75.862068965517238</v>
      </c>
      <c r="O66" s="79">
        <f t="shared" si="9"/>
        <v>48.275862068965516</v>
      </c>
      <c r="P66" s="79">
        <f t="shared" si="9"/>
        <v>82.758620689655174</v>
      </c>
      <c r="Q66" s="84">
        <f>Q65/29*100</f>
        <v>62.068965517241381</v>
      </c>
      <c r="R66" s="84">
        <f>R65/29*100</f>
        <v>79.885057471264375</v>
      </c>
    </row>
    <row r="67" spans="1:18" ht="15.6" customHeight="1">
      <c r="A67" s="5"/>
      <c r="B67" s="6"/>
      <c r="C67" s="7"/>
      <c r="D67" s="2"/>
      <c r="E67" s="2"/>
      <c r="F67" s="2"/>
      <c r="G67" s="2"/>
      <c r="H67" s="2"/>
      <c r="I67" s="2"/>
      <c r="J67" s="2"/>
      <c r="K67" s="2"/>
      <c r="L67" s="3"/>
      <c r="M67" s="3"/>
      <c r="N67" s="3"/>
      <c r="O67" s="3"/>
      <c r="P67" s="3"/>
      <c r="Q67" s="3"/>
      <c r="R67" s="4"/>
    </row>
    <row r="68" spans="1:18" ht="15.6" customHeight="1">
      <c r="A68" s="5"/>
      <c r="B68" s="6"/>
      <c r="C68" s="7"/>
      <c r="D68" s="2"/>
      <c r="E68" s="2"/>
      <c r="F68" s="2"/>
      <c r="G68" s="2"/>
      <c r="H68" s="2"/>
      <c r="I68" s="2"/>
      <c r="J68" s="2"/>
      <c r="K68" s="2"/>
      <c r="L68" s="3"/>
      <c r="M68" s="3"/>
      <c r="N68" s="3"/>
      <c r="O68" s="3"/>
      <c r="P68" s="3"/>
      <c r="Q68" s="3"/>
      <c r="R68" s="4"/>
    </row>
    <row r="69" spans="1:18" ht="20.25" customHeight="1">
      <c r="A69" s="198" t="s">
        <v>91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</row>
    <row r="70" spans="1:18" ht="18" customHeight="1" thickBot="1">
      <c r="A70" s="205" t="s">
        <v>145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</row>
    <row r="71" spans="1:18" ht="22.5" customHeight="1" thickBot="1">
      <c r="A71" s="218" t="s">
        <v>0</v>
      </c>
      <c r="B71" s="220" t="s">
        <v>1</v>
      </c>
      <c r="C71" s="220" t="s">
        <v>154</v>
      </c>
      <c r="D71" s="220" t="s">
        <v>2</v>
      </c>
      <c r="E71" s="224" t="s">
        <v>149</v>
      </c>
      <c r="F71" s="224"/>
      <c r="G71" s="224" t="s">
        <v>150</v>
      </c>
      <c r="H71" s="224"/>
      <c r="I71" s="224" t="s">
        <v>151</v>
      </c>
      <c r="J71" s="224"/>
      <c r="K71" s="223" t="s">
        <v>20</v>
      </c>
      <c r="L71" s="223"/>
      <c r="M71" s="223" t="s">
        <v>152</v>
      </c>
      <c r="N71" s="223"/>
      <c r="O71" s="223" t="s">
        <v>153</v>
      </c>
      <c r="P71" s="223"/>
      <c r="Q71" s="223" t="s">
        <v>124</v>
      </c>
      <c r="R71" s="223"/>
    </row>
    <row r="72" spans="1:18" ht="21" customHeight="1" thickBot="1">
      <c r="A72" s="219"/>
      <c r="B72" s="221"/>
      <c r="C72" s="221"/>
      <c r="D72" s="221"/>
      <c r="E72" s="103" t="s">
        <v>147</v>
      </c>
      <c r="F72" s="103" t="s">
        <v>148</v>
      </c>
      <c r="G72" s="103" t="s">
        <v>147</v>
      </c>
      <c r="H72" s="103" t="s">
        <v>148</v>
      </c>
      <c r="I72" s="103" t="s">
        <v>147</v>
      </c>
      <c r="J72" s="103" t="s">
        <v>148</v>
      </c>
      <c r="K72" s="103" t="s">
        <v>147</v>
      </c>
      <c r="L72" s="103" t="s">
        <v>148</v>
      </c>
      <c r="M72" s="103" t="s">
        <v>147</v>
      </c>
      <c r="N72" s="103" t="s">
        <v>148</v>
      </c>
      <c r="O72" s="103" t="s">
        <v>147</v>
      </c>
      <c r="P72" s="103" t="s">
        <v>148</v>
      </c>
      <c r="Q72" s="103" t="s">
        <v>147</v>
      </c>
      <c r="R72" s="103" t="s">
        <v>148</v>
      </c>
    </row>
    <row r="73" spans="1:18" s="8" customFormat="1" ht="17.850000000000001" customHeight="1" thickBot="1">
      <c r="A73" s="211" t="s">
        <v>136</v>
      </c>
      <c r="B73" s="222" t="s">
        <v>17</v>
      </c>
      <c r="C73" s="66">
        <v>80</v>
      </c>
      <c r="D73" s="89" t="s">
        <v>102</v>
      </c>
      <c r="E73" s="100">
        <v>1</v>
      </c>
      <c r="F73" s="101">
        <v>1</v>
      </c>
      <c r="G73" s="100">
        <v>1</v>
      </c>
      <c r="H73" s="101">
        <v>1</v>
      </c>
      <c r="I73" s="100">
        <v>1</v>
      </c>
      <c r="J73" s="101">
        <v>1</v>
      </c>
      <c r="K73" s="100">
        <v>1</v>
      </c>
      <c r="L73" s="101">
        <v>1</v>
      </c>
      <c r="M73" s="100">
        <v>0</v>
      </c>
      <c r="N73" s="101">
        <v>0</v>
      </c>
      <c r="O73" s="100">
        <v>0</v>
      </c>
      <c r="P73" s="101">
        <v>1</v>
      </c>
      <c r="Q73" s="102">
        <f>AVERAGE(E73,G73,I73,K73,M73,O73)</f>
        <v>0.66666666666666663</v>
      </c>
      <c r="R73" s="102">
        <f>AVERAGE(F73,H73,J73,L73,N73,P73)</f>
        <v>0.83333333333333337</v>
      </c>
    </row>
    <row r="74" spans="1:18" s="8" customFormat="1" ht="17.850000000000001" customHeight="1" thickBot="1">
      <c r="A74" s="212"/>
      <c r="B74" s="191"/>
      <c r="C74" s="67">
        <v>81</v>
      </c>
      <c r="D74" s="44" t="s">
        <v>16</v>
      </c>
      <c r="E74" s="56">
        <v>1</v>
      </c>
      <c r="F74" s="57">
        <v>1</v>
      </c>
      <c r="G74" s="56">
        <v>1</v>
      </c>
      <c r="H74" s="57">
        <v>1</v>
      </c>
      <c r="I74" s="56">
        <v>1</v>
      </c>
      <c r="J74" s="57">
        <v>0</v>
      </c>
      <c r="K74" s="56">
        <v>1</v>
      </c>
      <c r="L74" s="57">
        <v>1</v>
      </c>
      <c r="M74" s="56">
        <v>0</v>
      </c>
      <c r="N74" s="57">
        <v>0</v>
      </c>
      <c r="O74" s="56">
        <v>1</v>
      </c>
      <c r="P74" s="57">
        <v>1</v>
      </c>
      <c r="Q74" s="55">
        <f t="shared" ref="Q74:Q79" si="10">AVERAGE(E74,G74,I74,K74,M74,O74)</f>
        <v>0.83333333333333337</v>
      </c>
      <c r="R74" s="55">
        <f t="shared" ref="R74:R79" si="11">AVERAGE(F74,H74,J74,L74,N74,P74)</f>
        <v>0.66666666666666663</v>
      </c>
    </row>
    <row r="75" spans="1:18" s="8" customFormat="1" ht="26.25" customHeight="1" thickBot="1">
      <c r="A75" s="212"/>
      <c r="B75" s="191"/>
      <c r="C75" s="67">
        <v>82</v>
      </c>
      <c r="D75" s="44" t="s">
        <v>67</v>
      </c>
      <c r="E75" s="56">
        <v>0</v>
      </c>
      <c r="F75" s="57">
        <v>1</v>
      </c>
      <c r="G75" s="56">
        <v>1</v>
      </c>
      <c r="H75" s="57">
        <v>1</v>
      </c>
      <c r="I75" s="56">
        <v>1</v>
      </c>
      <c r="J75" s="57">
        <v>0</v>
      </c>
      <c r="K75" s="56">
        <v>1</v>
      </c>
      <c r="L75" s="57">
        <v>1</v>
      </c>
      <c r="M75" s="56">
        <v>0</v>
      </c>
      <c r="N75" s="57">
        <v>0</v>
      </c>
      <c r="O75" s="56">
        <v>1</v>
      </c>
      <c r="P75" s="57">
        <v>1</v>
      </c>
      <c r="Q75" s="55">
        <f t="shared" si="10"/>
        <v>0.66666666666666663</v>
      </c>
      <c r="R75" s="55">
        <f t="shared" si="11"/>
        <v>0.66666666666666663</v>
      </c>
    </row>
    <row r="76" spans="1:18" s="8" customFormat="1" ht="17.850000000000001" customHeight="1" thickBot="1">
      <c r="A76" s="212"/>
      <c r="B76" s="191"/>
      <c r="C76" s="67">
        <v>83</v>
      </c>
      <c r="D76" s="44" t="s">
        <v>69</v>
      </c>
      <c r="E76" s="56">
        <v>0</v>
      </c>
      <c r="F76" s="57">
        <v>1</v>
      </c>
      <c r="G76" s="56">
        <v>1</v>
      </c>
      <c r="H76" s="57">
        <v>0</v>
      </c>
      <c r="I76" s="56">
        <v>1</v>
      </c>
      <c r="J76" s="57">
        <v>0</v>
      </c>
      <c r="K76" s="56">
        <v>1</v>
      </c>
      <c r="L76" s="57">
        <v>1</v>
      </c>
      <c r="M76" s="56">
        <v>0</v>
      </c>
      <c r="N76" s="57">
        <v>1</v>
      </c>
      <c r="O76" s="56">
        <v>1</v>
      </c>
      <c r="P76" s="57">
        <v>1</v>
      </c>
      <c r="Q76" s="55">
        <f t="shared" si="10"/>
        <v>0.66666666666666663</v>
      </c>
      <c r="R76" s="55">
        <f t="shared" si="11"/>
        <v>0.66666666666666663</v>
      </c>
    </row>
    <row r="77" spans="1:18" s="8" customFormat="1" ht="24.75" customHeight="1" thickBot="1">
      <c r="A77" s="212"/>
      <c r="B77" s="191"/>
      <c r="C77" s="67">
        <v>84</v>
      </c>
      <c r="D77" s="44" t="s">
        <v>103</v>
      </c>
      <c r="E77" s="56">
        <v>0</v>
      </c>
      <c r="F77" s="57">
        <v>1</v>
      </c>
      <c r="G77" s="56">
        <v>1</v>
      </c>
      <c r="H77" s="57">
        <v>1</v>
      </c>
      <c r="I77" s="56">
        <v>1</v>
      </c>
      <c r="J77" s="57">
        <v>1</v>
      </c>
      <c r="K77" s="56">
        <v>1</v>
      </c>
      <c r="L77" s="57">
        <v>1</v>
      </c>
      <c r="M77" s="56">
        <v>1</v>
      </c>
      <c r="N77" s="57">
        <v>1</v>
      </c>
      <c r="O77" s="56">
        <v>1</v>
      </c>
      <c r="P77" s="57">
        <v>0</v>
      </c>
      <c r="Q77" s="55">
        <f t="shared" si="10"/>
        <v>0.83333333333333337</v>
      </c>
      <c r="R77" s="55">
        <f t="shared" si="11"/>
        <v>0.83333333333333337</v>
      </c>
    </row>
    <row r="78" spans="1:18" s="8" customFormat="1" ht="23.25" customHeight="1" thickBot="1">
      <c r="A78" s="212"/>
      <c r="B78" s="191"/>
      <c r="C78" s="67">
        <v>85</v>
      </c>
      <c r="D78" s="44" t="s">
        <v>4</v>
      </c>
      <c r="E78" s="56">
        <v>1</v>
      </c>
      <c r="F78" s="57">
        <v>1</v>
      </c>
      <c r="G78" s="56">
        <v>1</v>
      </c>
      <c r="H78" s="57">
        <v>1</v>
      </c>
      <c r="I78" s="56">
        <v>1</v>
      </c>
      <c r="J78" s="57">
        <v>1</v>
      </c>
      <c r="K78" s="56">
        <v>1</v>
      </c>
      <c r="L78" s="57">
        <v>1</v>
      </c>
      <c r="M78" s="56">
        <v>1</v>
      </c>
      <c r="N78" s="57">
        <v>1</v>
      </c>
      <c r="O78" s="56">
        <v>1</v>
      </c>
      <c r="P78" s="57">
        <v>0</v>
      </c>
      <c r="Q78" s="55">
        <f t="shared" si="10"/>
        <v>1</v>
      </c>
      <c r="R78" s="55">
        <f t="shared" si="11"/>
        <v>0.83333333333333337</v>
      </c>
    </row>
    <row r="79" spans="1:18" s="8" customFormat="1" ht="24.75" customHeight="1" thickBot="1">
      <c r="A79" s="212"/>
      <c r="B79" s="192"/>
      <c r="C79" s="68">
        <v>86</v>
      </c>
      <c r="D79" s="46" t="s">
        <v>68</v>
      </c>
      <c r="E79" s="62">
        <v>1</v>
      </c>
      <c r="F79" s="63">
        <v>1</v>
      </c>
      <c r="G79" s="62">
        <v>0</v>
      </c>
      <c r="H79" s="63">
        <v>1</v>
      </c>
      <c r="I79" s="62">
        <v>0</v>
      </c>
      <c r="J79" s="63">
        <v>1</v>
      </c>
      <c r="K79" s="62">
        <v>1</v>
      </c>
      <c r="L79" s="63">
        <v>1</v>
      </c>
      <c r="M79" s="62">
        <v>1</v>
      </c>
      <c r="N79" s="63">
        <v>1</v>
      </c>
      <c r="O79" s="62">
        <v>1</v>
      </c>
      <c r="P79" s="63">
        <v>1</v>
      </c>
      <c r="Q79" s="55">
        <f t="shared" si="10"/>
        <v>0.66666666666666663</v>
      </c>
      <c r="R79" s="55">
        <f t="shared" si="11"/>
        <v>1</v>
      </c>
    </row>
    <row r="80" spans="1:18" s="8" customFormat="1" ht="17.850000000000001" customHeight="1" thickBot="1">
      <c r="A80" s="212"/>
      <c r="B80" s="200" t="s">
        <v>109</v>
      </c>
      <c r="C80" s="69">
        <v>87</v>
      </c>
      <c r="D80" s="89" t="s">
        <v>81</v>
      </c>
      <c r="E80" s="56">
        <v>0</v>
      </c>
      <c r="F80" s="57">
        <v>1</v>
      </c>
      <c r="G80" s="56">
        <v>1</v>
      </c>
      <c r="H80" s="57">
        <v>1</v>
      </c>
      <c r="I80" s="56">
        <v>1</v>
      </c>
      <c r="J80" s="57">
        <v>1</v>
      </c>
      <c r="K80" s="56">
        <v>1</v>
      </c>
      <c r="L80" s="57">
        <v>1</v>
      </c>
      <c r="M80" s="56">
        <v>1</v>
      </c>
      <c r="N80" s="57">
        <v>1</v>
      </c>
      <c r="O80" s="56">
        <v>1</v>
      </c>
      <c r="P80" s="57">
        <v>0</v>
      </c>
      <c r="Q80" s="55">
        <f t="shared" ref="Q80:Q82" si="12">AVERAGE(E80,G80,I80,K80,M80,O80)</f>
        <v>0.83333333333333337</v>
      </c>
      <c r="R80" s="55">
        <f t="shared" ref="R80:R82" si="13">AVERAGE(F80,H80,J80,L80,N80,P80)</f>
        <v>0.83333333333333337</v>
      </c>
    </row>
    <row r="81" spans="1:18" s="8" customFormat="1" ht="17.850000000000001" customHeight="1" thickBot="1">
      <c r="A81" s="212"/>
      <c r="B81" s="203"/>
      <c r="C81" s="70">
        <v>88</v>
      </c>
      <c r="D81" s="44" t="s">
        <v>104</v>
      </c>
      <c r="E81" s="56">
        <v>1</v>
      </c>
      <c r="F81" s="57">
        <v>1</v>
      </c>
      <c r="G81" s="56">
        <v>1</v>
      </c>
      <c r="H81" s="57">
        <v>1</v>
      </c>
      <c r="I81" s="56">
        <v>1</v>
      </c>
      <c r="J81" s="57">
        <v>1</v>
      </c>
      <c r="K81" s="56">
        <v>1</v>
      </c>
      <c r="L81" s="57">
        <v>1</v>
      </c>
      <c r="M81" s="56">
        <v>1</v>
      </c>
      <c r="N81" s="57">
        <v>1</v>
      </c>
      <c r="O81" s="56">
        <v>1</v>
      </c>
      <c r="P81" s="57">
        <v>0</v>
      </c>
      <c r="Q81" s="55">
        <f t="shared" si="12"/>
        <v>1</v>
      </c>
      <c r="R81" s="55">
        <f t="shared" si="13"/>
        <v>0.83333333333333337</v>
      </c>
    </row>
    <row r="82" spans="1:18" s="8" customFormat="1" ht="24.75" customHeight="1" thickBot="1">
      <c r="A82" s="213"/>
      <c r="B82" s="203"/>
      <c r="C82" s="71">
        <v>89</v>
      </c>
      <c r="D82" s="46" t="s">
        <v>79</v>
      </c>
      <c r="E82" s="62">
        <v>1</v>
      </c>
      <c r="F82" s="63">
        <v>1</v>
      </c>
      <c r="G82" s="62">
        <v>0</v>
      </c>
      <c r="H82" s="63">
        <v>1</v>
      </c>
      <c r="I82" s="62">
        <v>0</v>
      </c>
      <c r="J82" s="63">
        <v>1</v>
      </c>
      <c r="K82" s="62">
        <v>1</v>
      </c>
      <c r="L82" s="63">
        <v>1</v>
      </c>
      <c r="M82" s="62">
        <v>1</v>
      </c>
      <c r="N82" s="63">
        <v>1</v>
      </c>
      <c r="O82" s="62">
        <v>1</v>
      </c>
      <c r="P82" s="63">
        <v>1</v>
      </c>
      <c r="Q82" s="55">
        <f t="shared" si="12"/>
        <v>0.66666666666666663</v>
      </c>
      <c r="R82" s="55">
        <f t="shared" si="13"/>
        <v>1</v>
      </c>
    </row>
    <row r="83" spans="1:18" s="8" customFormat="1" ht="17.850000000000001" customHeight="1">
      <c r="A83" s="72"/>
      <c r="B83" s="47"/>
      <c r="C83" s="48"/>
      <c r="D83" s="49" t="s">
        <v>143</v>
      </c>
      <c r="E83" s="85">
        <f>SUM(E73:E82)</f>
        <v>6</v>
      </c>
      <c r="F83" s="85">
        <f t="shared" ref="F83:P83" si="14">SUM(F73:F82)</f>
        <v>10</v>
      </c>
      <c r="G83" s="85">
        <f t="shared" si="14"/>
        <v>8</v>
      </c>
      <c r="H83" s="85">
        <f t="shared" si="14"/>
        <v>9</v>
      </c>
      <c r="I83" s="85">
        <f t="shared" si="14"/>
        <v>8</v>
      </c>
      <c r="J83" s="85">
        <f t="shared" si="14"/>
        <v>7</v>
      </c>
      <c r="K83" s="85">
        <f t="shared" si="14"/>
        <v>10</v>
      </c>
      <c r="L83" s="85">
        <f t="shared" si="14"/>
        <v>10</v>
      </c>
      <c r="M83" s="85">
        <f t="shared" si="14"/>
        <v>6</v>
      </c>
      <c r="N83" s="85">
        <f t="shared" si="14"/>
        <v>7</v>
      </c>
      <c r="O83" s="85">
        <f t="shared" si="14"/>
        <v>9</v>
      </c>
      <c r="P83" s="85">
        <f t="shared" si="14"/>
        <v>6</v>
      </c>
      <c r="Q83" s="86">
        <f>AVERAGE(E83,G83,I83,K83,M83,O83)</f>
        <v>7.833333333333333</v>
      </c>
      <c r="R83" s="87">
        <f>AVERAGE(F83,H83,J83,L83,N83,P83)</f>
        <v>8.1666666666666661</v>
      </c>
    </row>
    <row r="84" spans="1:18" s="8" customFormat="1" ht="17.850000000000001" customHeight="1" thickBot="1">
      <c r="A84" s="73"/>
      <c r="B84" s="50"/>
      <c r="C84" s="51"/>
      <c r="D84" s="52" t="s">
        <v>107</v>
      </c>
      <c r="E84" s="80">
        <f>E83/10*100</f>
        <v>60</v>
      </c>
      <c r="F84" s="80">
        <f t="shared" ref="F84:P84" si="15">F83/10*100</f>
        <v>100</v>
      </c>
      <c r="G84" s="80">
        <f t="shared" si="15"/>
        <v>80</v>
      </c>
      <c r="H84" s="80">
        <f t="shared" si="15"/>
        <v>90</v>
      </c>
      <c r="I84" s="80">
        <f t="shared" si="15"/>
        <v>80</v>
      </c>
      <c r="J84" s="80">
        <f t="shared" si="15"/>
        <v>70</v>
      </c>
      <c r="K84" s="80">
        <f t="shared" si="15"/>
        <v>100</v>
      </c>
      <c r="L84" s="80">
        <f t="shared" si="15"/>
        <v>100</v>
      </c>
      <c r="M84" s="80">
        <f t="shared" si="15"/>
        <v>60</v>
      </c>
      <c r="N84" s="80">
        <f t="shared" si="15"/>
        <v>70</v>
      </c>
      <c r="O84" s="80">
        <f t="shared" si="15"/>
        <v>90</v>
      </c>
      <c r="P84" s="80">
        <f t="shared" si="15"/>
        <v>60</v>
      </c>
      <c r="Q84" s="88">
        <f>Q83/10*100</f>
        <v>78.333333333333329</v>
      </c>
      <c r="R84" s="88">
        <f>R83/10*100</f>
        <v>81.666666666666671</v>
      </c>
    </row>
    <row r="85" spans="1:18" s="8" customFormat="1" ht="17.850000000000001" customHeight="1" thickBot="1">
      <c r="A85" s="211" t="s">
        <v>137</v>
      </c>
      <c r="B85" s="208" t="s">
        <v>138</v>
      </c>
      <c r="C85" s="39">
        <v>67</v>
      </c>
      <c r="D85" s="23" t="s">
        <v>55</v>
      </c>
      <c r="E85" s="56">
        <v>0</v>
      </c>
      <c r="F85" s="57">
        <v>1</v>
      </c>
      <c r="G85" s="56">
        <v>1</v>
      </c>
      <c r="H85" s="57">
        <v>1</v>
      </c>
      <c r="I85" s="56">
        <v>1</v>
      </c>
      <c r="J85" s="57">
        <v>0</v>
      </c>
      <c r="K85" s="56">
        <v>0</v>
      </c>
      <c r="L85" s="57">
        <v>1</v>
      </c>
      <c r="M85" s="56">
        <v>0</v>
      </c>
      <c r="N85" s="57">
        <v>0</v>
      </c>
      <c r="O85" s="56">
        <v>1</v>
      </c>
      <c r="P85" s="57">
        <v>1</v>
      </c>
      <c r="Q85" s="55">
        <f>AVERAGE(E85,G85,I85,K85,M85,O85)</f>
        <v>0.5</v>
      </c>
      <c r="R85" s="55">
        <f>AVERAGE(F85,H85,J85,L85,N85,P85)</f>
        <v>0.66666666666666663</v>
      </c>
    </row>
    <row r="86" spans="1:18" s="8" customFormat="1" ht="17.850000000000001" customHeight="1" thickBot="1">
      <c r="A86" s="212"/>
      <c r="B86" s="214"/>
      <c r="C86" s="40">
        <v>68</v>
      </c>
      <c r="D86" s="25" t="s">
        <v>56</v>
      </c>
      <c r="E86" s="56">
        <v>0</v>
      </c>
      <c r="F86" s="57">
        <v>1</v>
      </c>
      <c r="G86" s="56">
        <v>1</v>
      </c>
      <c r="H86" s="57">
        <v>0</v>
      </c>
      <c r="I86" s="56">
        <v>1</v>
      </c>
      <c r="J86" s="57">
        <v>0</v>
      </c>
      <c r="K86" s="56">
        <v>1</v>
      </c>
      <c r="L86" s="57">
        <v>1</v>
      </c>
      <c r="M86" s="56">
        <v>0</v>
      </c>
      <c r="N86" s="57">
        <v>1</v>
      </c>
      <c r="O86" s="56">
        <v>1</v>
      </c>
      <c r="P86" s="57">
        <v>1</v>
      </c>
      <c r="Q86" s="55">
        <f t="shared" ref="Q86:Q91" si="16">AVERAGE(E86,G86,I86,K86,M86,O86)</f>
        <v>0.66666666666666663</v>
      </c>
      <c r="R86" s="55">
        <f t="shared" ref="R86:R91" si="17">AVERAGE(F86,H86,J86,L86,N86,P86)</f>
        <v>0.66666666666666663</v>
      </c>
    </row>
    <row r="87" spans="1:18" s="8" customFormat="1" ht="17.850000000000001" customHeight="1" thickBot="1">
      <c r="A87" s="212"/>
      <c r="B87" s="214"/>
      <c r="C87" s="40">
        <v>69</v>
      </c>
      <c r="D87" s="25" t="s">
        <v>57</v>
      </c>
      <c r="E87" s="56">
        <v>0</v>
      </c>
      <c r="F87" s="57">
        <v>1</v>
      </c>
      <c r="G87" s="56">
        <v>1</v>
      </c>
      <c r="H87" s="57">
        <v>1</v>
      </c>
      <c r="I87" s="56">
        <v>1</v>
      </c>
      <c r="J87" s="57">
        <v>1</v>
      </c>
      <c r="K87" s="56">
        <v>1</v>
      </c>
      <c r="L87" s="57">
        <v>1</v>
      </c>
      <c r="M87" s="56">
        <v>1</v>
      </c>
      <c r="N87" s="57">
        <v>1</v>
      </c>
      <c r="O87" s="56">
        <v>1</v>
      </c>
      <c r="P87" s="57">
        <v>0</v>
      </c>
      <c r="Q87" s="55">
        <f t="shared" si="16"/>
        <v>0.83333333333333337</v>
      </c>
      <c r="R87" s="55">
        <f t="shared" si="17"/>
        <v>0.83333333333333337</v>
      </c>
    </row>
    <row r="88" spans="1:18" s="8" customFormat="1" ht="17.850000000000001" customHeight="1" thickBot="1">
      <c r="A88" s="212"/>
      <c r="B88" s="214"/>
      <c r="C88" s="40">
        <v>70</v>
      </c>
      <c r="D88" s="25" t="s">
        <v>58</v>
      </c>
      <c r="E88" s="56">
        <v>1</v>
      </c>
      <c r="F88" s="57">
        <v>1</v>
      </c>
      <c r="G88" s="56">
        <v>1</v>
      </c>
      <c r="H88" s="57">
        <v>1</v>
      </c>
      <c r="I88" s="56">
        <v>1</v>
      </c>
      <c r="J88" s="57">
        <v>1</v>
      </c>
      <c r="K88" s="56">
        <v>1</v>
      </c>
      <c r="L88" s="57">
        <v>1</v>
      </c>
      <c r="M88" s="56">
        <v>1</v>
      </c>
      <c r="N88" s="57">
        <v>1</v>
      </c>
      <c r="O88" s="56">
        <v>1</v>
      </c>
      <c r="P88" s="57">
        <v>0</v>
      </c>
      <c r="Q88" s="55">
        <f t="shared" si="16"/>
        <v>1</v>
      </c>
      <c r="R88" s="55">
        <f t="shared" si="17"/>
        <v>0.83333333333333337</v>
      </c>
    </row>
    <row r="89" spans="1:18" s="8" customFormat="1" ht="17.850000000000001" customHeight="1" thickBot="1">
      <c r="A89" s="212"/>
      <c r="B89" s="214"/>
      <c r="C89" s="40">
        <v>71</v>
      </c>
      <c r="D89" s="25" t="s">
        <v>97</v>
      </c>
      <c r="E89" s="62">
        <v>1</v>
      </c>
      <c r="F89" s="63">
        <v>1</v>
      </c>
      <c r="G89" s="62">
        <v>0</v>
      </c>
      <c r="H89" s="63">
        <v>1</v>
      </c>
      <c r="I89" s="62">
        <v>0</v>
      </c>
      <c r="J89" s="63">
        <v>1</v>
      </c>
      <c r="K89" s="62">
        <v>1</v>
      </c>
      <c r="L89" s="63">
        <v>1</v>
      </c>
      <c r="M89" s="62">
        <v>1</v>
      </c>
      <c r="N89" s="63">
        <v>1</v>
      </c>
      <c r="O89" s="62">
        <v>1</v>
      </c>
      <c r="P89" s="63">
        <v>1</v>
      </c>
      <c r="Q89" s="55">
        <f t="shared" si="16"/>
        <v>0.66666666666666663</v>
      </c>
      <c r="R89" s="55">
        <f t="shared" si="17"/>
        <v>1</v>
      </c>
    </row>
    <row r="90" spans="1:18" s="8" customFormat="1" ht="17.850000000000001" customHeight="1" thickBot="1">
      <c r="A90" s="212"/>
      <c r="B90" s="202"/>
      <c r="C90" s="41">
        <v>72</v>
      </c>
      <c r="D90" s="28" t="s">
        <v>98</v>
      </c>
      <c r="E90" s="56">
        <v>0</v>
      </c>
      <c r="F90" s="57">
        <v>1</v>
      </c>
      <c r="G90" s="56">
        <v>1</v>
      </c>
      <c r="H90" s="57">
        <v>1</v>
      </c>
      <c r="I90" s="56">
        <v>1</v>
      </c>
      <c r="J90" s="57">
        <v>1</v>
      </c>
      <c r="K90" s="56">
        <v>1</v>
      </c>
      <c r="L90" s="57">
        <v>1</v>
      </c>
      <c r="M90" s="56">
        <v>1</v>
      </c>
      <c r="N90" s="57">
        <v>1</v>
      </c>
      <c r="O90" s="56">
        <v>1</v>
      </c>
      <c r="P90" s="57">
        <v>0</v>
      </c>
      <c r="Q90" s="55">
        <f t="shared" si="16"/>
        <v>0.83333333333333337</v>
      </c>
      <c r="R90" s="55">
        <f t="shared" si="17"/>
        <v>0.83333333333333337</v>
      </c>
    </row>
    <row r="91" spans="1:18" s="8" customFormat="1" ht="17.850000000000001" customHeight="1" thickBot="1">
      <c r="A91" s="212"/>
      <c r="B91" s="200" t="s">
        <v>13</v>
      </c>
      <c r="C91" s="39">
        <v>73</v>
      </c>
      <c r="D91" s="23" t="s">
        <v>99</v>
      </c>
      <c r="E91" s="56">
        <v>0</v>
      </c>
      <c r="F91" s="57">
        <v>1</v>
      </c>
      <c r="G91" s="56">
        <v>1</v>
      </c>
      <c r="H91" s="57">
        <v>1</v>
      </c>
      <c r="I91" s="56">
        <v>1</v>
      </c>
      <c r="J91" s="57">
        <v>0</v>
      </c>
      <c r="K91" s="56">
        <v>0</v>
      </c>
      <c r="L91" s="57">
        <v>1</v>
      </c>
      <c r="M91" s="56">
        <v>0</v>
      </c>
      <c r="N91" s="57">
        <v>0</v>
      </c>
      <c r="O91" s="56">
        <v>1</v>
      </c>
      <c r="P91" s="57">
        <v>1</v>
      </c>
      <c r="Q91" s="55">
        <f t="shared" si="16"/>
        <v>0.5</v>
      </c>
      <c r="R91" s="55">
        <f t="shared" si="17"/>
        <v>0.66666666666666663</v>
      </c>
    </row>
    <row r="92" spans="1:18" s="8" customFormat="1" ht="17.850000000000001" customHeight="1" thickBot="1">
      <c r="A92" s="212"/>
      <c r="B92" s="203"/>
      <c r="C92" s="40">
        <v>74</v>
      </c>
      <c r="D92" s="25" t="s">
        <v>100</v>
      </c>
      <c r="E92" s="56">
        <v>0</v>
      </c>
      <c r="F92" s="57">
        <v>1</v>
      </c>
      <c r="G92" s="56">
        <v>1</v>
      </c>
      <c r="H92" s="57">
        <v>0</v>
      </c>
      <c r="I92" s="56">
        <v>1</v>
      </c>
      <c r="J92" s="57">
        <v>0</v>
      </c>
      <c r="K92" s="56">
        <v>0</v>
      </c>
      <c r="L92" s="57">
        <v>1</v>
      </c>
      <c r="M92" s="56">
        <v>0</v>
      </c>
      <c r="N92" s="57">
        <v>1</v>
      </c>
      <c r="O92" s="56">
        <v>1</v>
      </c>
      <c r="P92" s="57">
        <v>1</v>
      </c>
      <c r="Q92" s="55">
        <f t="shared" ref="Q92:Q97" si="18">AVERAGE(E92,G92,I92,K92,M92,O92)</f>
        <v>0.5</v>
      </c>
      <c r="R92" s="55">
        <f t="shared" ref="R92:R97" si="19">AVERAGE(F92,H92,J92,L92,N92,P92)</f>
        <v>0.66666666666666663</v>
      </c>
    </row>
    <row r="93" spans="1:18" s="8" customFormat="1" ht="24" customHeight="1" thickBot="1">
      <c r="A93" s="212"/>
      <c r="B93" s="204"/>
      <c r="C93" s="41">
        <v>75</v>
      </c>
      <c r="D93" s="28" t="s">
        <v>139</v>
      </c>
      <c r="E93" s="56">
        <v>0</v>
      </c>
      <c r="F93" s="57">
        <v>1</v>
      </c>
      <c r="G93" s="56">
        <v>1</v>
      </c>
      <c r="H93" s="57">
        <v>1</v>
      </c>
      <c r="I93" s="56">
        <v>1</v>
      </c>
      <c r="J93" s="57">
        <v>1</v>
      </c>
      <c r="K93" s="56">
        <v>1</v>
      </c>
      <c r="L93" s="57">
        <v>1</v>
      </c>
      <c r="M93" s="56">
        <v>1</v>
      </c>
      <c r="N93" s="57">
        <v>1</v>
      </c>
      <c r="O93" s="56">
        <v>1</v>
      </c>
      <c r="P93" s="57">
        <v>0</v>
      </c>
      <c r="Q93" s="55">
        <f t="shared" si="18"/>
        <v>0.83333333333333337</v>
      </c>
      <c r="R93" s="55">
        <f t="shared" si="19"/>
        <v>0.83333333333333337</v>
      </c>
    </row>
    <row r="94" spans="1:18" s="8" customFormat="1" ht="17.850000000000001" customHeight="1" thickBot="1">
      <c r="A94" s="212"/>
      <c r="B94" s="208" t="s">
        <v>14</v>
      </c>
      <c r="C94" s="39">
        <v>76</v>
      </c>
      <c r="D94" s="23" t="s">
        <v>64</v>
      </c>
      <c r="E94" s="56">
        <v>1</v>
      </c>
      <c r="F94" s="57">
        <v>1</v>
      </c>
      <c r="G94" s="56">
        <v>1</v>
      </c>
      <c r="H94" s="57">
        <v>1</v>
      </c>
      <c r="I94" s="56">
        <v>1</v>
      </c>
      <c r="J94" s="57">
        <v>1</v>
      </c>
      <c r="K94" s="56">
        <v>1</v>
      </c>
      <c r="L94" s="57">
        <v>1</v>
      </c>
      <c r="M94" s="56">
        <v>1</v>
      </c>
      <c r="N94" s="57">
        <v>1</v>
      </c>
      <c r="O94" s="56">
        <v>1</v>
      </c>
      <c r="P94" s="57">
        <v>0</v>
      </c>
      <c r="Q94" s="55">
        <f t="shared" si="18"/>
        <v>1</v>
      </c>
      <c r="R94" s="55">
        <f t="shared" si="19"/>
        <v>0.83333333333333337</v>
      </c>
    </row>
    <row r="95" spans="1:18" s="8" customFormat="1" ht="25.5" customHeight="1" thickBot="1">
      <c r="A95" s="212"/>
      <c r="B95" s="214"/>
      <c r="C95" s="40">
        <v>77</v>
      </c>
      <c r="D95" s="25" t="s">
        <v>101</v>
      </c>
      <c r="E95" s="62">
        <v>1</v>
      </c>
      <c r="F95" s="63">
        <v>1</v>
      </c>
      <c r="G95" s="62">
        <v>0</v>
      </c>
      <c r="H95" s="63">
        <v>1</v>
      </c>
      <c r="I95" s="62">
        <v>0</v>
      </c>
      <c r="J95" s="63">
        <v>1</v>
      </c>
      <c r="K95" s="62">
        <v>1</v>
      </c>
      <c r="L95" s="63">
        <v>1</v>
      </c>
      <c r="M95" s="62">
        <v>1</v>
      </c>
      <c r="N95" s="63">
        <v>1</v>
      </c>
      <c r="O95" s="62">
        <v>1</v>
      </c>
      <c r="P95" s="63">
        <v>1</v>
      </c>
      <c r="Q95" s="55">
        <f t="shared" si="18"/>
        <v>0.66666666666666663</v>
      </c>
      <c r="R95" s="55">
        <f t="shared" si="19"/>
        <v>1</v>
      </c>
    </row>
    <row r="96" spans="1:18" s="8" customFormat="1" ht="17.850000000000001" customHeight="1" thickBot="1">
      <c r="A96" s="212"/>
      <c r="B96" s="214"/>
      <c r="C96" s="40">
        <v>77</v>
      </c>
      <c r="D96" s="25" t="s">
        <v>65</v>
      </c>
      <c r="E96" s="56">
        <v>0</v>
      </c>
      <c r="F96" s="57">
        <v>1</v>
      </c>
      <c r="G96" s="56">
        <v>1</v>
      </c>
      <c r="H96" s="57">
        <v>1</v>
      </c>
      <c r="I96" s="56">
        <v>1</v>
      </c>
      <c r="J96" s="57">
        <v>1</v>
      </c>
      <c r="K96" s="56">
        <v>1</v>
      </c>
      <c r="L96" s="57">
        <v>1</v>
      </c>
      <c r="M96" s="56">
        <v>1</v>
      </c>
      <c r="N96" s="57">
        <v>1</v>
      </c>
      <c r="O96" s="56">
        <v>1</v>
      </c>
      <c r="P96" s="57">
        <v>0</v>
      </c>
      <c r="Q96" s="55">
        <f t="shared" si="18"/>
        <v>0.83333333333333337</v>
      </c>
      <c r="R96" s="55">
        <f t="shared" si="19"/>
        <v>0.83333333333333337</v>
      </c>
    </row>
    <row r="97" spans="1:24" s="8" customFormat="1" ht="17.850000000000001" customHeight="1" thickBot="1">
      <c r="A97" s="213"/>
      <c r="B97" s="202"/>
      <c r="C97" s="41">
        <v>79</v>
      </c>
      <c r="D97" s="28" t="s">
        <v>66</v>
      </c>
      <c r="E97" s="62">
        <v>1</v>
      </c>
      <c r="F97" s="63">
        <v>1</v>
      </c>
      <c r="G97" s="62">
        <v>0</v>
      </c>
      <c r="H97" s="63">
        <v>1</v>
      </c>
      <c r="I97" s="62">
        <v>0</v>
      </c>
      <c r="J97" s="63">
        <v>1</v>
      </c>
      <c r="K97" s="62">
        <v>1</v>
      </c>
      <c r="L97" s="63">
        <v>1</v>
      </c>
      <c r="M97" s="62">
        <v>1</v>
      </c>
      <c r="N97" s="63">
        <v>1</v>
      </c>
      <c r="O97" s="62">
        <v>1</v>
      </c>
      <c r="P97" s="63">
        <v>1</v>
      </c>
      <c r="Q97" s="55">
        <f t="shared" si="18"/>
        <v>0.66666666666666663</v>
      </c>
      <c r="R97" s="55">
        <f t="shared" si="19"/>
        <v>1</v>
      </c>
    </row>
    <row r="98" spans="1:24" s="8" customFormat="1" ht="17.850000000000001" customHeight="1">
      <c r="A98" s="72"/>
      <c r="B98" s="47"/>
      <c r="C98" s="48"/>
      <c r="D98" s="49" t="s">
        <v>144</v>
      </c>
      <c r="E98" s="85">
        <f>SUM(E85:E97)</f>
        <v>5</v>
      </c>
      <c r="F98" s="85">
        <f t="shared" ref="F98:P98" si="20">SUM(F85:F97)</f>
        <v>13</v>
      </c>
      <c r="G98" s="85">
        <f t="shared" si="20"/>
        <v>10</v>
      </c>
      <c r="H98" s="85">
        <f t="shared" si="20"/>
        <v>11</v>
      </c>
      <c r="I98" s="85">
        <f t="shared" si="20"/>
        <v>10</v>
      </c>
      <c r="J98" s="85">
        <f t="shared" si="20"/>
        <v>9</v>
      </c>
      <c r="K98" s="85">
        <f t="shared" si="20"/>
        <v>10</v>
      </c>
      <c r="L98" s="85">
        <f t="shared" si="20"/>
        <v>13</v>
      </c>
      <c r="M98" s="85">
        <f t="shared" si="20"/>
        <v>9</v>
      </c>
      <c r="N98" s="85">
        <f t="shared" si="20"/>
        <v>11</v>
      </c>
      <c r="O98" s="85">
        <f t="shared" si="20"/>
        <v>13</v>
      </c>
      <c r="P98" s="85">
        <f t="shared" si="20"/>
        <v>7</v>
      </c>
      <c r="Q98" s="86">
        <f>AVERAGE(E98,G98,I98,K98,M98,O98)</f>
        <v>9.5</v>
      </c>
      <c r="R98" s="87">
        <f>AVERAGE(F98,H98,J98,L98,N98,P98)</f>
        <v>10.666666666666666</v>
      </c>
    </row>
    <row r="99" spans="1:24" s="8" customFormat="1" ht="17.850000000000001" customHeight="1" thickBot="1">
      <c r="A99" s="73"/>
      <c r="B99" s="50"/>
      <c r="C99" s="51"/>
      <c r="D99" s="52" t="s">
        <v>107</v>
      </c>
      <c r="E99" s="80">
        <f>E98/13*100</f>
        <v>38.461538461538467</v>
      </c>
      <c r="F99" s="80">
        <f t="shared" ref="F99:P99" si="21">F98/13*100</f>
        <v>100</v>
      </c>
      <c r="G99" s="80">
        <f t="shared" si="21"/>
        <v>76.923076923076934</v>
      </c>
      <c r="H99" s="80">
        <f t="shared" si="21"/>
        <v>84.615384615384613</v>
      </c>
      <c r="I99" s="80">
        <f t="shared" si="21"/>
        <v>76.923076923076934</v>
      </c>
      <c r="J99" s="80">
        <f t="shared" si="21"/>
        <v>69.230769230769226</v>
      </c>
      <c r="K99" s="80">
        <f t="shared" si="21"/>
        <v>76.923076923076934</v>
      </c>
      <c r="L99" s="80">
        <f t="shared" si="21"/>
        <v>100</v>
      </c>
      <c r="M99" s="80">
        <f t="shared" si="21"/>
        <v>69.230769230769226</v>
      </c>
      <c r="N99" s="80">
        <f t="shared" si="21"/>
        <v>84.615384615384613</v>
      </c>
      <c r="O99" s="80">
        <f t="shared" si="21"/>
        <v>100</v>
      </c>
      <c r="P99" s="80">
        <f t="shared" si="21"/>
        <v>53.846153846153847</v>
      </c>
      <c r="Q99" s="88">
        <f>Q98/13*100</f>
        <v>73.076923076923066</v>
      </c>
      <c r="R99" s="88">
        <f>R98/13*100</f>
        <v>82.051282051282044</v>
      </c>
    </row>
    <row r="100" spans="1:24" ht="14.25" customHeight="1">
      <c r="A100" s="198" t="s">
        <v>91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</row>
    <row r="101" spans="1:24" ht="16.5" customHeight="1" thickBot="1">
      <c r="A101" s="206" t="s">
        <v>145</v>
      </c>
      <c r="B101" s="206"/>
      <c r="C101" s="206"/>
      <c r="D101" s="206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</row>
    <row r="102" spans="1:24" ht="23.25" customHeight="1" thickBot="1">
      <c r="A102" s="218" t="s">
        <v>0</v>
      </c>
      <c r="B102" s="220" t="s">
        <v>1</v>
      </c>
      <c r="C102" s="220" t="s">
        <v>154</v>
      </c>
      <c r="D102" s="220" t="s">
        <v>2</v>
      </c>
      <c r="E102" s="224" t="s">
        <v>149</v>
      </c>
      <c r="F102" s="224"/>
      <c r="G102" s="224" t="s">
        <v>150</v>
      </c>
      <c r="H102" s="224"/>
      <c r="I102" s="224" t="s">
        <v>151</v>
      </c>
      <c r="J102" s="224"/>
      <c r="K102" s="223" t="s">
        <v>20</v>
      </c>
      <c r="L102" s="223"/>
      <c r="M102" s="223" t="s">
        <v>152</v>
      </c>
      <c r="N102" s="223"/>
      <c r="O102" s="223" t="s">
        <v>153</v>
      </c>
      <c r="P102" s="223"/>
      <c r="Q102" s="223" t="s">
        <v>124</v>
      </c>
      <c r="R102" s="223"/>
    </row>
    <row r="103" spans="1:24" ht="31.5" customHeight="1" thickBot="1">
      <c r="A103" s="219"/>
      <c r="B103" s="221"/>
      <c r="C103" s="221"/>
      <c r="D103" s="221"/>
      <c r="E103" s="103" t="s">
        <v>147</v>
      </c>
      <c r="F103" s="103" t="s">
        <v>148</v>
      </c>
      <c r="G103" s="103" t="s">
        <v>147</v>
      </c>
      <c r="H103" s="103" t="s">
        <v>148</v>
      </c>
      <c r="I103" s="103" t="s">
        <v>147</v>
      </c>
      <c r="J103" s="103" t="s">
        <v>148</v>
      </c>
      <c r="K103" s="103" t="s">
        <v>147</v>
      </c>
      <c r="L103" s="103" t="s">
        <v>148</v>
      </c>
      <c r="M103" s="103" t="s">
        <v>147</v>
      </c>
      <c r="N103" s="103" t="s">
        <v>148</v>
      </c>
      <c r="O103" s="103" t="s">
        <v>147</v>
      </c>
      <c r="P103" s="103" t="s">
        <v>148</v>
      </c>
      <c r="Q103" s="103" t="s">
        <v>147</v>
      </c>
      <c r="R103" s="103" t="s">
        <v>148</v>
      </c>
    </row>
    <row r="104" spans="1:24" ht="18.600000000000001" customHeight="1" thickBot="1">
      <c r="A104" s="215" t="s">
        <v>12</v>
      </c>
      <c r="B104" s="190" t="s">
        <v>140</v>
      </c>
      <c r="C104" s="95">
        <v>55</v>
      </c>
      <c r="D104" s="96" t="s">
        <v>59</v>
      </c>
      <c r="E104" s="100">
        <v>1</v>
      </c>
      <c r="F104" s="101">
        <v>1</v>
      </c>
      <c r="G104" s="100">
        <v>1</v>
      </c>
      <c r="H104" s="101">
        <v>1</v>
      </c>
      <c r="I104" s="100">
        <v>1</v>
      </c>
      <c r="J104" s="101">
        <v>0</v>
      </c>
      <c r="K104" s="100">
        <v>1</v>
      </c>
      <c r="L104" s="101">
        <v>1</v>
      </c>
      <c r="M104" s="100">
        <v>0</v>
      </c>
      <c r="N104" s="101">
        <v>0</v>
      </c>
      <c r="O104" s="100">
        <v>1</v>
      </c>
      <c r="P104" s="101">
        <v>1</v>
      </c>
      <c r="Q104" s="102">
        <f>AVERAGE(E104,G104,I104,K104,M104,O104)</f>
        <v>0.83333333333333337</v>
      </c>
      <c r="R104" s="102">
        <f>AVERAGE(F104,H104,J104,L104,N104,P104)</f>
        <v>0.66666666666666663</v>
      </c>
    </row>
    <row r="105" spans="1:24" ht="24.75" customHeight="1" thickBot="1">
      <c r="A105" s="216"/>
      <c r="B105" s="191"/>
      <c r="C105" s="40">
        <v>56</v>
      </c>
      <c r="D105" s="25" t="s">
        <v>92</v>
      </c>
      <c r="E105" s="56">
        <v>1</v>
      </c>
      <c r="F105" s="57">
        <v>1</v>
      </c>
      <c r="G105" s="56">
        <v>1</v>
      </c>
      <c r="H105" s="57">
        <v>0</v>
      </c>
      <c r="I105" s="56">
        <v>1</v>
      </c>
      <c r="J105" s="57">
        <v>0</v>
      </c>
      <c r="K105" s="56">
        <v>1</v>
      </c>
      <c r="L105" s="57">
        <v>1</v>
      </c>
      <c r="M105" s="56">
        <v>0</v>
      </c>
      <c r="N105" s="57">
        <v>1</v>
      </c>
      <c r="O105" s="56">
        <v>1</v>
      </c>
      <c r="P105" s="57">
        <v>1</v>
      </c>
      <c r="Q105" s="55">
        <f t="shared" ref="Q105:Q112" si="22">AVERAGE(E105,G105,I105,K105,M105,O105)</f>
        <v>0.83333333333333337</v>
      </c>
      <c r="R105" s="55">
        <f t="shared" ref="R105:R112" si="23">AVERAGE(F105,H105,J105,L105,N105,P105)</f>
        <v>0.66666666666666663</v>
      </c>
    </row>
    <row r="106" spans="1:24" ht="18.600000000000001" customHeight="1" thickBot="1">
      <c r="A106" s="216"/>
      <c r="B106" s="191"/>
      <c r="C106" s="40">
        <v>57</v>
      </c>
      <c r="D106" s="25" t="s">
        <v>93</v>
      </c>
      <c r="E106" s="56">
        <v>1</v>
      </c>
      <c r="F106" s="57">
        <v>1</v>
      </c>
      <c r="G106" s="56">
        <v>1</v>
      </c>
      <c r="H106" s="57">
        <v>1</v>
      </c>
      <c r="I106" s="56">
        <v>1</v>
      </c>
      <c r="J106" s="57">
        <v>1</v>
      </c>
      <c r="K106" s="56">
        <v>1</v>
      </c>
      <c r="L106" s="57">
        <v>1</v>
      </c>
      <c r="M106" s="56">
        <v>1</v>
      </c>
      <c r="N106" s="57">
        <v>1</v>
      </c>
      <c r="O106" s="56">
        <v>1</v>
      </c>
      <c r="P106" s="57">
        <v>0</v>
      </c>
      <c r="Q106" s="55">
        <f t="shared" si="22"/>
        <v>1</v>
      </c>
      <c r="R106" s="55">
        <f t="shared" si="23"/>
        <v>0.83333333333333337</v>
      </c>
    </row>
    <row r="107" spans="1:24" ht="18.600000000000001" customHeight="1" thickBot="1">
      <c r="A107" s="216"/>
      <c r="B107" s="191"/>
      <c r="C107" s="40">
        <v>58</v>
      </c>
      <c r="D107" s="25" t="s">
        <v>94</v>
      </c>
      <c r="E107" s="56">
        <v>1</v>
      </c>
      <c r="F107" s="57">
        <v>1</v>
      </c>
      <c r="G107" s="56">
        <v>1</v>
      </c>
      <c r="H107" s="57">
        <v>1</v>
      </c>
      <c r="I107" s="56">
        <v>1</v>
      </c>
      <c r="J107" s="57">
        <v>1</v>
      </c>
      <c r="K107" s="56">
        <v>1</v>
      </c>
      <c r="L107" s="57">
        <v>1</v>
      </c>
      <c r="M107" s="56">
        <v>1</v>
      </c>
      <c r="N107" s="57">
        <v>1</v>
      </c>
      <c r="O107" s="56">
        <v>1</v>
      </c>
      <c r="P107" s="57">
        <v>0</v>
      </c>
      <c r="Q107" s="55">
        <f t="shared" si="22"/>
        <v>1</v>
      </c>
      <c r="R107" s="55">
        <f t="shared" si="23"/>
        <v>0.83333333333333337</v>
      </c>
    </row>
    <row r="108" spans="1:24" ht="18.600000000000001" customHeight="1" thickBot="1">
      <c r="A108" s="216"/>
      <c r="B108" s="191"/>
      <c r="C108" s="40">
        <v>59</v>
      </c>
      <c r="D108" s="25" t="s">
        <v>61</v>
      </c>
      <c r="E108" s="62">
        <v>1</v>
      </c>
      <c r="F108" s="63">
        <v>1</v>
      </c>
      <c r="G108" s="62">
        <v>0</v>
      </c>
      <c r="H108" s="63">
        <v>1</v>
      </c>
      <c r="I108" s="62">
        <v>0</v>
      </c>
      <c r="J108" s="63">
        <v>1</v>
      </c>
      <c r="K108" s="62">
        <v>1</v>
      </c>
      <c r="L108" s="63">
        <v>1</v>
      </c>
      <c r="M108" s="62">
        <v>1</v>
      </c>
      <c r="N108" s="63">
        <v>1</v>
      </c>
      <c r="O108" s="62">
        <v>1</v>
      </c>
      <c r="P108" s="63">
        <v>1</v>
      </c>
      <c r="Q108" s="55">
        <f t="shared" si="22"/>
        <v>0.66666666666666663</v>
      </c>
      <c r="R108" s="55">
        <f t="shared" si="23"/>
        <v>1</v>
      </c>
    </row>
    <row r="109" spans="1:24" ht="18.600000000000001" customHeight="1" thickBot="1">
      <c r="A109" s="216"/>
      <c r="B109" s="191"/>
      <c r="C109" s="40">
        <v>60</v>
      </c>
      <c r="D109" s="25" t="s">
        <v>10</v>
      </c>
      <c r="E109" s="56">
        <v>1</v>
      </c>
      <c r="F109" s="57">
        <v>1</v>
      </c>
      <c r="G109" s="56">
        <v>1</v>
      </c>
      <c r="H109" s="57">
        <v>1</v>
      </c>
      <c r="I109" s="56">
        <v>1</v>
      </c>
      <c r="J109" s="57">
        <v>1</v>
      </c>
      <c r="K109" s="56">
        <v>1</v>
      </c>
      <c r="L109" s="57">
        <v>1</v>
      </c>
      <c r="M109" s="56">
        <v>1</v>
      </c>
      <c r="N109" s="57">
        <v>1</v>
      </c>
      <c r="O109" s="56">
        <v>1</v>
      </c>
      <c r="P109" s="57">
        <v>0</v>
      </c>
      <c r="Q109" s="55">
        <f t="shared" si="22"/>
        <v>1</v>
      </c>
      <c r="R109" s="55">
        <f t="shared" si="23"/>
        <v>0.83333333333333337</v>
      </c>
    </row>
    <row r="110" spans="1:24" ht="18.600000000000001" customHeight="1" thickBot="1">
      <c r="A110" s="216"/>
      <c r="B110" s="191"/>
      <c r="C110" s="40">
        <v>61</v>
      </c>
      <c r="D110" s="25" t="s">
        <v>11</v>
      </c>
      <c r="E110" s="56">
        <v>1</v>
      </c>
      <c r="F110" s="57">
        <v>1</v>
      </c>
      <c r="G110" s="56">
        <v>1</v>
      </c>
      <c r="H110" s="57">
        <v>1</v>
      </c>
      <c r="I110" s="56">
        <v>1</v>
      </c>
      <c r="J110" s="57">
        <v>1</v>
      </c>
      <c r="K110" s="56">
        <v>1</v>
      </c>
      <c r="L110" s="57">
        <v>1</v>
      </c>
      <c r="M110" s="56">
        <v>0</v>
      </c>
      <c r="N110" s="57">
        <v>0</v>
      </c>
      <c r="O110" s="56">
        <v>1</v>
      </c>
      <c r="P110" s="57">
        <v>1</v>
      </c>
      <c r="Q110" s="55">
        <f t="shared" si="22"/>
        <v>0.83333333333333337</v>
      </c>
      <c r="R110" s="55">
        <f t="shared" si="23"/>
        <v>0.83333333333333337</v>
      </c>
    </row>
    <row r="111" spans="1:24" ht="18.600000000000001" customHeight="1" thickBot="1">
      <c r="A111" s="216"/>
      <c r="B111" s="191"/>
      <c r="C111" s="40">
        <v>62</v>
      </c>
      <c r="D111" s="25" t="s">
        <v>60</v>
      </c>
      <c r="E111" s="56">
        <v>1</v>
      </c>
      <c r="F111" s="57">
        <v>1</v>
      </c>
      <c r="G111" s="56">
        <v>1</v>
      </c>
      <c r="H111" s="57">
        <v>0</v>
      </c>
      <c r="I111" s="56">
        <v>1</v>
      </c>
      <c r="J111" s="57">
        <v>1</v>
      </c>
      <c r="K111" s="56">
        <v>1</v>
      </c>
      <c r="L111" s="57">
        <v>1</v>
      </c>
      <c r="M111" s="56">
        <v>0</v>
      </c>
      <c r="N111" s="57">
        <v>1</v>
      </c>
      <c r="O111" s="56">
        <v>1</v>
      </c>
      <c r="P111" s="57">
        <v>1</v>
      </c>
      <c r="Q111" s="55">
        <f t="shared" si="22"/>
        <v>0.83333333333333337</v>
      </c>
      <c r="R111" s="55">
        <f t="shared" si="23"/>
        <v>0.83333333333333337</v>
      </c>
    </row>
    <row r="112" spans="1:24" ht="22.5" customHeight="1" thickBot="1">
      <c r="A112" s="216"/>
      <c r="B112" s="191"/>
      <c r="C112" s="40">
        <v>63</v>
      </c>
      <c r="D112" s="25" t="s">
        <v>95</v>
      </c>
      <c r="E112" s="56">
        <v>1</v>
      </c>
      <c r="F112" s="57">
        <v>1</v>
      </c>
      <c r="G112" s="56">
        <v>1</v>
      </c>
      <c r="H112" s="57">
        <v>1</v>
      </c>
      <c r="I112" s="56">
        <v>1</v>
      </c>
      <c r="J112" s="57">
        <v>1</v>
      </c>
      <c r="K112" s="56">
        <v>1</v>
      </c>
      <c r="L112" s="57">
        <v>1</v>
      </c>
      <c r="M112" s="56">
        <v>1</v>
      </c>
      <c r="N112" s="57">
        <v>1</v>
      </c>
      <c r="O112" s="56">
        <v>1</v>
      </c>
      <c r="P112" s="57">
        <v>0</v>
      </c>
      <c r="Q112" s="55">
        <f t="shared" si="22"/>
        <v>1</v>
      </c>
      <c r="R112" s="55">
        <f t="shared" si="23"/>
        <v>0.83333333333333337</v>
      </c>
      <c r="X112" s="99"/>
    </row>
    <row r="113" spans="1:18" ht="18.600000000000001" customHeight="1" thickBot="1">
      <c r="A113" s="216"/>
      <c r="B113" s="191"/>
      <c r="C113" s="40">
        <v>64</v>
      </c>
      <c r="D113" s="25" t="s">
        <v>63</v>
      </c>
      <c r="E113" s="62">
        <v>1</v>
      </c>
      <c r="F113" s="63">
        <v>1</v>
      </c>
      <c r="G113" s="62">
        <v>0</v>
      </c>
      <c r="H113" s="63">
        <v>1</v>
      </c>
      <c r="I113" s="62">
        <v>0</v>
      </c>
      <c r="J113" s="63">
        <v>1</v>
      </c>
      <c r="K113" s="62">
        <v>1</v>
      </c>
      <c r="L113" s="63">
        <v>1</v>
      </c>
      <c r="M113" s="62">
        <v>1</v>
      </c>
      <c r="N113" s="63">
        <v>1</v>
      </c>
      <c r="O113" s="62">
        <v>1</v>
      </c>
      <c r="P113" s="63">
        <v>1</v>
      </c>
      <c r="Q113" s="55">
        <f t="shared" ref="Q113:Q114" si="24">AVERAGE(E113,G113,I113,K113,M113,O113)</f>
        <v>0.66666666666666663</v>
      </c>
      <c r="R113" s="55">
        <f t="shared" ref="R113:R114" si="25">AVERAGE(F113,H113,J113,L113,N113,P113)</f>
        <v>1</v>
      </c>
    </row>
    <row r="114" spans="1:18" ht="27" customHeight="1" thickBot="1">
      <c r="A114" s="217"/>
      <c r="B114" s="192"/>
      <c r="C114" s="41">
        <v>65</v>
      </c>
      <c r="D114" s="28" t="s">
        <v>96</v>
      </c>
      <c r="E114" s="56">
        <v>1</v>
      </c>
      <c r="F114" s="57">
        <v>1</v>
      </c>
      <c r="G114" s="56">
        <v>1</v>
      </c>
      <c r="H114" s="57">
        <v>1</v>
      </c>
      <c r="I114" s="56">
        <v>1</v>
      </c>
      <c r="J114" s="57">
        <v>1</v>
      </c>
      <c r="K114" s="56">
        <v>1</v>
      </c>
      <c r="L114" s="57">
        <v>1</v>
      </c>
      <c r="M114" s="56">
        <v>1</v>
      </c>
      <c r="N114" s="57">
        <v>1</v>
      </c>
      <c r="O114" s="56">
        <v>1</v>
      </c>
      <c r="P114" s="57">
        <v>0</v>
      </c>
      <c r="Q114" s="55">
        <f t="shared" si="24"/>
        <v>1</v>
      </c>
      <c r="R114" s="55">
        <f t="shared" si="25"/>
        <v>0.83333333333333337</v>
      </c>
    </row>
    <row r="115" spans="1:18" ht="18.600000000000001" customHeight="1">
      <c r="A115" s="74"/>
      <c r="B115" s="47"/>
      <c r="C115" s="48"/>
      <c r="D115" s="49" t="s">
        <v>142</v>
      </c>
      <c r="E115" s="85">
        <f>SUM(E104:E114)</f>
        <v>11</v>
      </c>
      <c r="F115" s="85">
        <f t="shared" ref="F115:P115" si="26">SUM(F104:F114)</f>
        <v>11</v>
      </c>
      <c r="G115" s="85">
        <f t="shared" si="26"/>
        <v>9</v>
      </c>
      <c r="H115" s="85">
        <f t="shared" si="26"/>
        <v>9</v>
      </c>
      <c r="I115" s="85">
        <f t="shared" si="26"/>
        <v>9</v>
      </c>
      <c r="J115" s="85">
        <f t="shared" si="26"/>
        <v>9</v>
      </c>
      <c r="K115" s="85">
        <f t="shared" si="26"/>
        <v>11</v>
      </c>
      <c r="L115" s="85">
        <f t="shared" si="26"/>
        <v>11</v>
      </c>
      <c r="M115" s="85">
        <f t="shared" si="26"/>
        <v>7</v>
      </c>
      <c r="N115" s="85">
        <f t="shared" si="26"/>
        <v>9</v>
      </c>
      <c r="O115" s="85">
        <f t="shared" si="26"/>
        <v>11</v>
      </c>
      <c r="P115" s="85">
        <f t="shared" si="26"/>
        <v>6</v>
      </c>
      <c r="Q115" s="86">
        <f>AVERAGE(E115,G115,I115,K115,M115,O115)</f>
        <v>9.6666666666666661</v>
      </c>
      <c r="R115" s="87">
        <f>AVERAGE(F115,H115,J115,L115,N115,P115)</f>
        <v>9.1666666666666661</v>
      </c>
    </row>
    <row r="116" spans="1:18" ht="18.600000000000001" customHeight="1" thickBot="1">
      <c r="A116" s="74"/>
      <c r="B116" s="50"/>
      <c r="C116" s="51"/>
      <c r="D116" s="52" t="s">
        <v>107</v>
      </c>
      <c r="E116" s="80">
        <f>E115/11*100</f>
        <v>100</v>
      </c>
      <c r="F116" s="80">
        <f t="shared" ref="F116:P116" si="27">F115/11*100</f>
        <v>100</v>
      </c>
      <c r="G116" s="80">
        <f t="shared" si="27"/>
        <v>81.818181818181827</v>
      </c>
      <c r="H116" s="80">
        <f t="shared" si="27"/>
        <v>81.818181818181827</v>
      </c>
      <c r="I116" s="80">
        <f t="shared" si="27"/>
        <v>81.818181818181827</v>
      </c>
      <c r="J116" s="80">
        <f t="shared" si="27"/>
        <v>81.818181818181827</v>
      </c>
      <c r="K116" s="80">
        <f t="shared" si="27"/>
        <v>100</v>
      </c>
      <c r="L116" s="80">
        <f t="shared" si="27"/>
        <v>100</v>
      </c>
      <c r="M116" s="80">
        <f t="shared" si="27"/>
        <v>63.636363636363633</v>
      </c>
      <c r="N116" s="80">
        <f t="shared" si="27"/>
        <v>81.818181818181827</v>
      </c>
      <c r="O116" s="80">
        <f t="shared" si="27"/>
        <v>100</v>
      </c>
      <c r="P116" s="80">
        <f t="shared" si="27"/>
        <v>54.54545454545454</v>
      </c>
      <c r="Q116" s="88">
        <f>Q115/11*100</f>
        <v>87.878787878787875</v>
      </c>
      <c r="R116" s="88">
        <f>R115/11*100</f>
        <v>83.333333333333329</v>
      </c>
    </row>
    <row r="117" spans="1:18" ht="18.600000000000001" customHeight="1" thickBot="1">
      <c r="A117" s="199" t="s">
        <v>70</v>
      </c>
      <c r="B117" s="199" t="s">
        <v>141</v>
      </c>
      <c r="C117" s="39">
        <v>66</v>
      </c>
      <c r="D117" s="23" t="s">
        <v>62</v>
      </c>
      <c r="E117" s="56">
        <v>1</v>
      </c>
      <c r="F117" s="57">
        <v>1</v>
      </c>
      <c r="G117" s="56">
        <v>1</v>
      </c>
      <c r="H117" s="57">
        <v>1</v>
      </c>
      <c r="I117" s="56">
        <v>1</v>
      </c>
      <c r="J117" s="57">
        <v>1</v>
      </c>
      <c r="K117" s="56">
        <v>0</v>
      </c>
      <c r="L117" s="57">
        <v>1</v>
      </c>
      <c r="M117" s="56">
        <v>1</v>
      </c>
      <c r="N117" s="57">
        <v>1</v>
      </c>
      <c r="O117" s="56">
        <v>1</v>
      </c>
      <c r="P117" s="57">
        <v>0</v>
      </c>
      <c r="Q117" s="55">
        <f t="shared" ref="Q117:Q124" si="28">AVERAGE(E117,G117,I117,K117,M117,O117)</f>
        <v>0.83333333333333337</v>
      </c>
      <c r="R117" s="55">
        <f t="shared" ref="R117:R124" si="29">AVERAGE(F117,H117,J117,L117,N117,P117)</f>
        <v>0.83333333333333337</v>
      </c>
    </row>
    <row r="118" spans="1:18" ht="18.600000000000001" customHeight="1" thickBot="1">
      <c r="A118" s="199"/>
      <c r="B118" s="199"/>
      <c r="C118" s="70">
        <v>91</v>
      </c>
      <c r="D118" s="93" t="s">
        <v>71</v>
      </c>
      <c r="E118" s="56">
        <v>1</v>
      </c>
      <c r="F118" s="57">
        <v>1</v>
      </c>
      <c r="G118" s="56">
        <v>1</v>
      </c>
      <c r="H118" s="57">
        <v>1</v>
      </c>
      <c r="I118" s="56">
        <v>1</v>
      </c>
      <c r="J118" s="57">
        <v>1</v>
      </c>
      <c r="K118" s="56">
        <v>0</v>
      </c>
      <c r="L118" s="57">
        <v>1</v>
      </c>
      <c r="M118" s="56">
        <v>1</v>
      </c>
      <c r="N118" s="57">
        <v>1</v>
      </c>
      <c r="O118" s="56">
        <v>1</v>
      </c>
      <c r="P118" s="57">
        <v>0</v>
      </c>
      <c r="Q118" s="55">
        <f t="shared" si="28"/>
        <v>0.83333333333333337</v>
      </c>
      <c r="R118" s="55">
        <f t="shared" si="29"/>
        <v>0.83333333333333337</v>
      </c>
    </row>
    <row r="119" spans="1:18" ht="18.600000000000001" customHeight="1" thickBot="1">
      <c r="A119" s="199"/>
      <c r="B119" s="199"/>
      <c r="C119" s="70">
        <v>92</v>
      </c>
      <c r="D119" s="93" t="s">
        <v>72</v>
      </c>
      <c r="E119" s="62">
        <v>1</v>
      </c>
      <c r="F119" s="63">
        <v>1</v>
      </c>
      <c r="G119" s="62">
        <v>0</v>
      </c>
      <c r="H119" s="63">
        <v>1</v>
      </c>
      <c r="I119" s="62">
        <v>0</v>
      </c>
      <c r="J119" s="63">
        <v>1</v>
      </c>
      <c r="K119" s="62">
        <v>1</v>
      </c>
      <c r="L119" s="63">
        <v>1</v>
      </c>
      <c r="M119" s="62">
        <v>1</v>
      </c>
      <c r="N119" s="63">
        <v>1</v>
      </c>
      <c r="O119" s="62">
        <v>1</v>
      </c>
      <c r="P119" s="63">
        <v>1</v>
      </c>
      <c r="Q119" s="55">
        <f t="shared" si="28"/>
        <v>0.66666666666666663</v>
      </c>
      <c r="R119" s="55">
        <f t="shared" si="29"/>
        <v>1</v>
      </c>
    </row>
    <row r="120" spans="1:18" ht="18.600000000000001" customHeight="1" thickBot="1">
      <c r="A120" s="199"/>
      <c r="B120" s="199"/>
      <c r="C120" s="70">
        <v>93</v>
      </c>
      <c r="D120" s="93" t="s">
        <v>73</v>
      </c>
      <c r="E120" s="56">
        <v>1</v>
      </c>
      <c r="F120" s="57">
        <v>1</v>
      </c>
      <c r="G120" s="56">
        <v>1</v>
      </c>
      <c r="H120" s="57">
        <v>1</v>
      </c>
      <c r="I120" s="56">
        <v>1</v>
      </c>
      <c r="J120" s="57">
        <v>1</v>
      </c>
      <c r="K120" s="56">
        <v>1</v>
      </c>
      <c r="L120" s="57">
        <v>1</v>
      </c>
      <c r="M120" s="56">
        <v>1</v>
      </c>
      <c r="N120" s="57">
        <v>1</v>
      </c>
      <c r="O120" s="56">
        <v>1</v>
      </c>
      <c r="P120" s="57">
        <v>0</v>
      </c>
      <c r="Q120" s="55">
        <f t="shared" si="28"/>
        <v>1</v>
      </c>
      <c r="R120" s="55">
        <f t="shared" si="29"/>
        <v>0.83333333333333337</v>
      </c>
    </row>
    <row r="121" spans="1:18" ht="18.600000000000001" customHeight="1" thickBot="1">
      <c r="A121" s="199"/>
      <c r="B121" s="199"/>
      <c r="C121" s="70">
        <v>94</v>
      </c>
      <c r="D121" s="93" t="s">
        <v>74</v>
      </c>
      <c r="E121" s="56">
        <v>1</v>
      </c>
      <c r="F121" s="57">
        <v>1</v>
      </c>
      <c r="G121" s="56">
        <v>1</v>
      </c>
      <c r="H121" s="57">
        <v>1</v>
      </c>
      <c r="I121" s="56">
        <v>1</v>
      </c>
      <c r="J121" s="57">
        <v>1</v>
      </c>
      <c r="K121" s="56">
        <v>1</v>
      </c>
      <c r="L121" s="57">
        <v>1</v>
      </c>
      <c r="M121" s="56">
        <v>0</v>
      </c>
      <c r="N121" s="57">
        <v>0</v>
      </c>
      <c r="O121" s="56">
        <v>1</v>
      </c>
      <c r="P121" s="57">
        <v>1</v>
      </c>
      <c r="Q121" s="55">
        <f t="shared" si="28"/>
        <v>0.83333333333333337</v>
      </c>
      <c r="R121" s="55">
        <f t="shared" si="29"/>
        <v>0.83333333333333337</v>
      </c>
    </row>
    <row r="122" spans="1:18" ht="18.600000000000001" customHeight="1" thickBot="1">
      <c r="A122" s="199"/>
      <c r="B122" s="199"/>
      <c r="C122" s="70">
        <v>95</v>
      </c>
      <c r="D122" s="93" t="s">
        <v>75</v>
      </c>
      <c r="E122" s="56">
        <v>1</v>
      </c>
      <c r="F122" s="57">
        <v>1</v>
      </c>
      <c r="G122" s="56">
        <v>1</v>
      </c>
      <c r="H122" s="57">
        <v>0</v>
      </c>
      <c r="I122" s="56">
        <v>1</v>
      </c>
      <c r="J122" s="57">
        <v>1</v>
      </c>
      <c r="K122" s="56">
        <v>1</v>
      </c>
      <c r="L122" s="57">
        <v>1</v>
      </c>
      <c r="M122" s="56">
        <v>0</v>
      </c>
      <c r="N122" s="57">
        <v>1</v>
      </c>
      <c r="O122" s="56">
        <v>1</v>
      </c>
      <c r="P122" s="57">
        <v>1</v>
      </c>
      <c r="Q122" s="55">
        <f t="shared" si="28"/>
        <v>0.83333333333333337</v>
      </c>
      <c r="R122" s="55">
        <f t="shared" si="29"/>
        <v>0.83333333333333337</v>
      </c>
    </row>
    <row r="123" spans="1:18" ht="18.600000000000001" customHeight="1" thickBot="1">
      <c r="A123" s="199"/>
      <c r="B123" s="199"/>
      <c r="C123" s="70">
        <v>96</v>
      </c>
      <c r="D123" s="93" t="s">
        <v>105</v>
      </c>
      <c r="E123" s="56">
        <v>1</v>
      </c>
      <c r="F123" s="57">
        <v>1</v>
      </c>
      <c r="G123" s="56">
        <v>1</v>
      </c>
      <c r="H123" s="57">
        <v>1</v>
      </c>
      <c r="I123" s="56">
        <v>1</v>
      </c>
      <c r="J123" s="57">
        <v>1</v>
      </c>
      <c r="K123" s="56">
        <v>1</v>
      </c>
      <c r="L123" s="57">
        <v>1</v>
      </c>
      <c r="M123" s="56">
        <v>1</v>
      </c>
      <c r="N123" s="57">
        <v>1</v>
      </c>
      <c r="O123" s="56">
        <v>1</v>
      </c>
      <c r="P123" s="57">
        <v>0</v>
      </c>
      <c r="Q123" s="55">
        <f t="shared" si="28"/>
        <v>1</v>
      </c>
      <c r="R123" s="55">
        <f t="shared" si="29"/>
        <v>0.83333333333333337</v>
      </c>
    </row>
    <row r="124" spans="1:18" ht="24.75" customHeight="1" thickBot="1">
      <c r="A124" s="199"/>
      <c r="B124" s="199"/>
      <c r="C124" s="70">
        <v>97</v>
      </c>
      <c r="D124" s="93" t="s">
        <v>106</v>
      </c>
      <c r="E124" s="62">
        <v>1</v>
      </c>
      <c r="F124" s="63">
        <v>1</v>
      </c>
      <c r="G124" s="62">
        <v>0</v>
      </c>
      <c r="H124" s="63">
        <v>1</v>
      </c>
      <c r="I124" s="62">
        <v>0</v>
      </c>
      <c r="J124" s="63">
        <v>1</v>
      </c>
      <c r="K124" s="62">
        <v>1</v>
      </c>
      <c r="L124" s="63">
        <v>1</v>
      </c>
      <c r="M124" s="62">
        <v>1</v>
      </c>
      <c r="N124" s="63">
        <v>1</v>
      </c>
      <c r="O124" s="62">
        <v>1</v>
      </c>
      <c r="P124" s="63">
        <v>1</v>
      </c>
      <c r="Q124" s="55">
        <f t="shared" si="28"/>
        <v>0.66666666666666663</v>
      </c>
      <c r="R124" s="55">
        <f t="shared" si="29"/>
        <v>1</v>
      </c>
    </row>
    <row r="125" spans="1:18" ht="18.600000000000001" customHeight="1" thickBot="1">
      <c r="A125" s="199"/>
      <c r="B125" s="199"/>
      <c r="C125" s="70">
        <v>98</v>
      </c>
      <c r="D125" s="93" t="s">
        <v>76</v>
      </c>
      <c r="E125" s="56">
        <v>1</v>
      </c>
      <c r="F125" s="57">
        <v>1</v>
      </c>
      <c r="G125" s="56">
        <v>1</v>
      </c>
      <c r="H125" s="57">
        <v>0</v>
      </c>
      <c r="I125" s="56">
        <v>1</v>
      </c>
      <c r="J125" s="57">
        <v>1</v>
      </c>
      <c r="K125" s="56">
        <v>1</v>
      </c>
      <c r="L125" s="57">
        <v>1</v>
      </c>
      <c r="M125" s="56">
        <v>0</v>
      </c>
      <c r="N125" s="57">
        <v>1</v>
      </c>
      <c r="O125" s="56">
        <v>1</v>
      </c>
      <c r="P125" s="57">
        <v>1</v>
      </c>
      <c r="Q125" s="55">
        <f t="shared" ref="Q125:Q127" si="30">AVERAGE(E125,G125,I125,K125,M125,O125)</f>
        <v>0.83333333333333337</v>
      </c>
      <c r="R125" s="55">
        <f t="shared" ref="R125:R127" si="31">AVERAGE(F125,H125,J125,L125,N125,P125)</f>
        <v>0.83333333333333337</v>
      </c>
    </row>
    <row r="126" spans="1:18" ht="18.600000000000001" customHeight="1" thickBot="1">
      <c r="A126" s="199"/>
      <c r="B126" s="199"/>
      <c r="C126" s="70">
        <v>99</v>
      </c>
      <c r="D126" s="93" t="s">
        <v>77</v>
      </c>
      <c r="E126" s="56">
        <v>1</v>
      </c>
      <c r="F126" s="57">
        <v>1</v>
      </c>
      <c r="G126" s="56">
        <v>1</v>
      </c>
      <c r="H126" s="57">
        <v>1</v>
      </c>
      <c r="I126" s="56">
        <v>1</v>
      </c>
      <c r="J126" s="57">
        <v>1</v>
      </c>
      <c r="K126" s="56">
        <v>1</v>
      </c>
      <c r="L126" s="57">
        <v>1</v>
      </c>
      <c r="M126" s="56">
        <v>1</v>
      </c>
      <c r="N126" s="57">
        <v>1</v>
      </c>
      <c r="O126" s="56">
        <v>1</v>
      </c>
      <c r="P126" s="57">
        <v>0</v>
      </c>
      <c r="Q126" s="55">
        <f t="shared" si="30"/>
        <v>1</v>
      </c>
      <c r="R126" s="55">
        <f t="shared" si="31"/>
        <v>0.83333333333333337</v>
      </c>
    </row>
    <row r="127" spans="1:18" ht="18.600000000000001" customHeight="1" thickBot="1">
      <c r="A127" s="199"/>
      <c r="B127" s="199"/>
      <c r="C127" s="71">
        <v>100</v>
      </c>
      <c r="D127" s="94" t="s">
        <v>78</v>
      </c>
      <c r="E127" s="62">
        <v>1</v>
      </c>
      <c r="F127" s="63">
        <v>1</v>
      </c>
      <c r="G127" s="62">
        <v>0</v>
      </c>
      <c r="H127" s="63">
        <v>1</v>
      </c>
      <c r="I127" s="62">
        <v>0</v>
      </c>
      <c r="J127" s="63">
        <v>1</v>
      </c>
      <c r="K127" s="62">
        <v>1</v>
      </c>
      <c r="L127" s="63">
        <v>1</v>
      </c>
      <c r="M127" s="62">
        <v>1</v>
      </c>
      <c r="N127" s="63">
        <v>1</v>
      </c>
      <c r="O127" s="62">
        <v>1</v>
      </c>
      <c r="P127" s="63">
        <v>1</v>
      </c>
      <c r="Q127" s="55">
        <f t="shared" si="30"/>
        <v>0.66666666666666663</v>
      </c>
      <c r="R127" s="55">
        <f t="shared" si="31"/>
        <v>1</v>
      </c>
    </row>
    <row r="128" spans="1:18" ht="18.600000000000001" customHeight="1">
      <c r="A128" s="75"/>
      <c r="B128" s="47"/>
      <c r="C128" s="48"/>
      <c r="D128" s="49" t="s">
        <v>146</v>
      </c>
      <c r="E128" s="85">
        <f>SUM(E117:E127)</f>
        <v>11</v>
      </c>
      <c r="F128" s="85">
        <f t="shared" ref="F128:P128" si="32">SUM(F117:F127)</f>
        <v>11</v>
      </c>
      <c r="G128" s="85">
        <f t="shared" si="32"/>
        <v>8</v>
      </c>
      <c r="H128" s="85">
        <f t="shared" si="32"/>
        <v>9</v>
      </c>
      <c r="I128" s="85">
        <f t="shared" si="32"/>
        <v>8</v>
      </c>
      <c r="J128" s="85">
        <f t="shared" si="32"/>
        <v>11</v>
      </c>
      <c r="K128" s="85">
        <f t="shared" si="32"/>
        <v>9</v>
      </c>
      <c r="L128" s="85">
        <f t="shared" si="32"/>
        <v>11</v>
      </c>
      <c r="M128" s="85">
        <f t="shared" si="32"/>
        <v>8</v>
      </c>
      <c r="N128" s="85">
        <f t="shared" si="32"/>
        <v>10</v>
      </c>
      <c r="O128" s="85">
        <f t="shared" si="32"/>
        <v>11</v>
      </c>
      <c r="P128" s="85">
        <f t="shared" si="32"/>
        <v>6</v>
      </c>
      <c r="Q128" s="86">
        <f>AVERAGE(E128,G128,I128,K128,M128,O128)</f>
        <v>9.1666666666666661</v>
      </c>
      <c r="R128" s="87">
        <f>AVERAGE(F128,H128,J128,L128,N128,P128)</f>
        <v>9.6666666666666661</v>
      </c>
    </row>
    <row r="129" spans="1:18" ht="18.600000000000001" customHeight="1" thickBot="1">
      <c r="A129" s="76"/>
      <c r="B129" s="50"/>
      <c r="C129" s="51"/>
      <c r="D129" s="52" t="s">
        <v>107</v>
      </c>
      <c r="E129" s="80">
        <f>E128/11*100</f>
        <v>100</v>
      </c>
      <c r="F129" s="80">
        <f t="shared" ref="F129:P129" si="33">F128/11*100</f>
        <v>100</v>
      </c>
      <c r="G129" s="80">
        <f t="shared" si="33"/>
        <v>72.727272727272734</v>
      </c>
      <c r="H129" s="80">
        <f t="shared" si="33"/>
        <v>81.818181818181827</v>
      </c>
      <c r="I129" s="80">
        <f t="shared" si="33"/>
        <v>72.727272727272734</v>
      </c>
      <c r="J129" s="80">
        <f t="shared" si="33"/>
        <v>100</v>
      </c>
      <c r="K129" s="80">
        <f t="shared" si="33"/>
        <v>81.818181818181827</v>
      </c>
      <c r="L129" s="80">
        <f t="shared" si="33"/>
        <v>100</v>
      </c>
      <c r="M129" s="80">
        <f t="shared" si="33"/>
        <v>72.727272727272734</v>
      </c>
      <c r="N129" s="80">
        <f t="shared" si="33"/>
        <v>90.909090909090907</v>
      </c>
      <c r="O129" s="80">
        <f t="shared" si="33"/>
        <v>100</v>
      </c>
      <c r="P129" s="80">
        <f t="shared" si="33"/>
        <v>54.54545454545454</v>
      </c>
      <c r="Q129" s="88">
        <f>Q128/11*100</f>
        <v>83.333333333333329</v>
      </c>
      <c r="R129" s="88">
        <f>R128/11*100</f>
        <v>87.878787878787875</v>
      </c>
    </row>
    <row r="130" spans="1:18" ht="24" customHeight="1">
      <c r="A130" s="185" t="s">
        <v>110</v>
      </c>
      <c r="B130" s="197" t="s">
        <v>112</v>
      </c>
      <c r="C130" s="197"/>
      <c r="D130" s="197"/>
      <c r="E130" s="77">
        <f>SUM(E30,E65,E83,E98,E115,E128)</f>
        <v>62</v>
      </c>
      <c r="F130" s="77">
        <f t="shared" ref="F130:P130" si="34">SUM(F30,F65,F83,F98,F115,F128)</f>
        <v>83</v>
      </c>
      <c r="G130" s="77">
        <f t="shared" si="34"/>
        <v>77</v>
      </c>
      <c r="H130" s="77">
        <f t="shared" si="34"/>
        <v>73</v>
      </c>
      <c r="I130" s="77">
        <f t="shared" si="34"/>
        <v>63</v>
      </c>
      <c r="J130" s="77">
        <f t="shared" si="34"/>
        <v>80</v>
      </c>
      <c r="K130" s="77">
        <f t="shared" si="34"/>
        <v>79</v>
      </c>
      <c r="L130" s="77">
        <f t="shared" si="34"/>
        <v>96</v>
      </c>
      <c r="M130" s="77">
        <f t="shared" si="34"/>
        <v>69</v>
      </c>
      <c r="N130" s="77">
        <f t="shared" si="34"/>
        <v>81</v>
      </c>
      <c r="O130" s="77">
        <f t="shared" si="34"/>
        <v>75</v>
      </c>
      <c r="P130" s="77">
        <f t="shared" si="34"/>
        <v>70</v>
      </c>
      <c r="Q130" s="86">
        <f>AVERAGE(E130,G130,I130,K130,M130,O130)</f>
        <v>70.833333333333329</v>
      </c>
      <c r="R130" s="87">
        <f>AVERAGE(F130,H130,J130,L130,N130,P130)</f>
        <v>80.5</v>
      </c>
    </row>
    <row r="131" spans="1:18" ht="26.25" customHeight="1" thickBot="1">
      <c r="A131" s="186"/>
      <c r="B131" s="189" t="s">
        <v>113</v>
      </c>
      <c r="C131" s="189"/>
      <c r="D131" s="189"/>
      <c r="E131" s="78">
        <f>E130/100*100</f>
        <v>62</v>
      </c>
      <c r="F131" s="78">
        <f t="shared" ref="F131:P131" si="35">F130/100*100</f>
        <v>83</v>
      </c>
      <c r="G131" s="78">
        <f t="shared" si="35"/>
        <v>77</v>
      </c>
      <c r="H131" s="78">
        <f t="shared" si="35"/>
        <v>73</v>
      </c>
      <c r="I131" s="78">
        <f t="shared" si="35"/>
        <v>63</v>
      </c>
      <c r="J131" s="78">
        <f t="shared" si="35"/>
        <v>80</v>
      </c>
      <c r="K131" s="78">
        <f t="shared" si="35"/>
        <v>79</v>
      </c>
      <c r="L131" s="78">
        <f t="shared" si="35"/>
        <v>96</v>
      </c>
      <c r="M131" s="78">
        <f t="shared" si="35"/>
        <v>69</v>
      </c>
      <c r="N131" s="78">
        <f t="shared" si="35"/>
        <v>81</v>
      </c>
      <c r="O131" s="78">
        <f t="shared" si="35"/>
        <v>75</v>
      </c>
      <c r="P131" s="78">
        <f t="shared" si="35"/>
        <v>70</v>
      </c>
      <c r="Q131" s="88">
        <f>Q130/100*100</f>
        <v>70.833333333333329</v>
      </c>
      <c r="R131" s="88">
        <f>R130/100*100</f>
        <v>80.5</v>
      </c>
    </row>
    <row r="132" spans="1:18">
      <c r="A132" s="187"/>
      <c r="B132" s="187"/>
      <c r="C132" s="188"/>
      <c r="D132" s="188"/>
      <c r="E132" s="20"/>
      <c r="F132" s="20"/>
      <c r="G132" s="20"/>
      <c r="H132" s="20"/>
      <c r="I132" s="20"/>
      <c r="J132" s="20"/>
      <c r="K132" s="20"/>
      <c r="L132" s="1"/>
      <c r="M132" s="1"/>
      <c r="N132" s="1"/>
      <c r="O132" s="1"/>
      <c r="P132" s="1"/>
      <c r="Q132" s="1"/>
      <c r="R132" s="1"/>
    </row>
  </sheetData>
  <mergeCells count="77">
    <mergeCell ref="C102:C103"/>
    <mergeCell ref="D102:D103"/>
    <mergeCell ref="A3:A4"/>
    <mergeCell ref="B3:B4"/>
    <mergeCell ref="A34:A35"/>
    <mergeCell ref="B34:B35"/>
    <mergeCell ref="A71:A72"/>
    <mergeCell ref="B71:B72"/>
    <mergeCell ref="A69:R69"/>
    <mergeCell ref="B40:B47"/>
    <mergeCell ref="B59:B64"/>
    <mergeCell ref="C3:C4"/>
    <mergeCell ref="D3:D4"/>
    <mergeCell ref="C34:C35"/>
    <mergeCell ref="D34:D35"/>
    <mergeCell ref="C71:C72"/>
    <mergeCell ref="D71:D72"/>
    <mergeCell ref="O71:P71"/>
    <mergeCell ref="Q71:R71"/>
    <mergeCell ref="E102:F102"/>
    <mergeCell ref="G102:H102"/>
    <mergeCell ref="I102:J102"/>
    <mergeCell ref="K102:L102"/>
    <mergeCell ref="M102:N102"/>
    <mergeCell ref="O102:P102"/>
    <mergeCell ref="Q102:R102"/>
    <mergeCell ref="E71:F71"/>
    <mergeCell ref="G71:H71"/>
    <mergeCell ref="I71:J71"/>
    <mergeCell ref="K71:L71"/>
    <mergeCell ref="M71:N71"/>
    <mergeCell ref="M3:N3"/>
    <mergeCell ref="O3:P3"/>
    <mergeCell ref="Q3:R3"/>
    <mergeCell ref="E34:F34"/>
    <mergeCell ref="G34:H34"/>
    <mergeCell ref="I34:J34"/>
    <mergeCell ref="K34:L34"/>
    <mergeCell ref="M34:N34"/>
    <mergeCell ref="O34:P34"/>
    <mergeCell ref="Q34:R34"/>
    <mergeCell ref="E3:F3"/>
    <mergeCell ref="G3:H3"/>
    <mergeCell ref="I3:J3"/>
    <mergeCell ref="K3:L3"/>
    <mergeCell ref="A73:A82"/>
    <mergeCell ref="A85:A97"/>
    <mergeCell ref="B85:B90"/>
    <mergeCell ref="A104:A114"/>
    <mergeCell ref="A117:A127"/>
    <mergeCell ref="A102:A103"/>
    <mergeCell ref="B102:B103"/>
    <mergeCell ref="B91:B93"/>
    <mergeCell ref="B94:B97"/>
    <mergeCell ref="B73:B79"/>
    <mergeCell ref="B80:B82"/>
    <mergeCell ref="A1:R1"/>
    <mergeCell ref="A2:R2"/>
    <mergeCell ref="B130:D130"/>
    <mergeCell ref="A100:R100"/>
    <mergeCell ref="B117:B127"/>
    <mergeCell ref="B5:B11"/>
    <mergeCell ref="B36:B39"/>
    <mergeCell ref="A70:R70"/>
    <mergeCell ref="A101:R101"/>
    <mergeCell ref="A5:A31"/>
    <mergeCell ref="A32:R32"/>
    <mergeCell ref="A33:R33"/>
    <mergeCell ref="B12:B13"/>
    <mergeCell ref="B48:B58"/>
    <mergeCell ref="A36:A66"/>
    <mergeCell ref="B14:B29"/>
    <mergeCell ref="A130:A131"/>
    <mergeCell ref="A132:B132"/>
    <mergeCell ref="C132:D132"/>
    <mergeCell ref="B131:D131"/>
    <mergeCell ref="B104:B114"/>
  </mergeCells>
  <printOptions horizontalCentered="1" verticalCentered="1"/>
  <pageMargins left="0.23622047244094491" right="0.23622047244094491" top="0" bottom="0.15748031496062992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rightToLeft="1" tabSelected="1" topLeftCell="A106" zoomScale="90" zoomScaleNormal="90" workbookViewId="0">
      <selection activeCell="D139" sqref="D139"/>
    </sheetView>
  </sheetViews>
  <sheetFormatPr defaultRowHeight="14.25"/>
  <cols>
    <col min="1" max="1" width="5.125" customWidth="1"/>
    <col min="2" max="2" width="5.625" customWidth="1"/>
    <col min="3" max="3" width="5.25" customWidth="1"/>
    <col min="4" max="4" width="63.25" customWidth="1"/>
    <col min="5" max="5" width="5.75" customWidth="1"/>
    <col min="6" max="18" width="3.625" customWidth="1"/>
    <col min="19" max="19" width="4.25" customWidth="1"/>
    <col min="20" max="20" width="8.375" customWidth="1"/>
  </cols>
  <sheetData>
    <row r="1" spans="1:20" ht="21.75" customHeight="1">
      <c r="A1" s="193" t="s">
        <v>160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ht="20.25" customHeight="1" thickBot="1">
      <c r="A2" s="225" t="s">
        <v>145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21.75" customHeight="1" thickTop="1" thickBot="1">
      <c r="A3" s="218" t="s">
        <v>0</v>
      </c>
      <c r="B3" s="220" t="s">
        <v>1</v>
      </c>
      <c r="C3" s="220" t="s">
        <v>154</v>
      </c>
      <c r="D3" s="220" t="s">
        <v>2</v>
      </c>
      <c r="E3" s="227" t="s">
        <v>161</v>
      </c>
      <c r="F3" s="227"/>
      <c r="G3" s="227" t="s">
        <v>162</v>
      </c>
      <c r="H3" s="227"/>
      <c r="I3" s="227" t="s">
        <v>163</v>
      </c>
      <c r="J3" s="227"/>
      <c r="K3" s="226" t="s">
        <v>209</v>
      </c>
      <c r="L3" s="226"/>
      <c r="M3" s="226" t="s">
        <v>164</v>
      </c>
      <c r="N3" s="226"/>
      <c r="O3" s="226" t="s">
        <v>165</v>
      </c>
      <c r="P3" s="226"/>
      <c r="Q3" s="228" t="s">
        <v>166</v>
      </c>
      <c r="R3" s="229"/>
      <c r="S3" s="226" t="s">
        <v>124</v>
      </c>
      <c r="T3" s="226"/>
    </row>
    <row r="4" spans="1:20" ht="30.75" customHeight="1" thickTop="1" thickBot="1">
      <c r="A4" s="219"/>
      <c r="B4" s="221"/>
      <c r="C4" s="221"/>
      <c r="D4" s="221"/>
      <c r="E4" s="107" t="s">
        <v>147</v>
      </c>
      <c r="F4" s="107" t="s">
        <v>148</v>
      </c>
      <c r="G4" s="107" t="s">
        <v>147</v>
      </c>
      <c r="H4" s="107" t="s">
        <v>148</v>
      </c>
      <c r="I4" s="107" t="s">
        <v>147</v>
      </c>
      <c r="J4" s="107" t="s">
        <v>148</v>
      </c>
      <c r="K4" s="107" t="s">
        <v>147</v>
      </c>
      <c r="L4" s="107" t="s">
        <v>148</v>
      </c>
      <c r="M4" s="107" t="s">
        <v>147</v>
      </c>
      <c r="N4" s="107" t="s">
        <v>148</v>
      </c>
      <c r="O4" s="107" t="s">
        <v>147</v>
      </c>
      <c r="P4" s="108" t="s">
        <v>148</v>
      </c>
      <c r="Q4" s="107" t="s">
        <v>147</v>
      </c>
      <c r="R4" s="108" t="s">
        <v>148</v>
      </c>
      <c r="S4" s="107" t="s">
        <v>147</v>
      </c>
      <c r="T4" s="108" t="s">
        <v>148</v>
      </c>
    </row>
    <row r="5" spans="1:20" ht="24" customHeight="1" thickBot="1">
      <c r="A5" s="230" t="s">
        <v>126</v>
      </c>
      <c r="B5" s="231" t="s">
        <v>18</v>
      </c>
      <c r="C5" s="109">
        <v>1</v>
      </c>
      <c r="D5" s="110" t="s">
        <v>29</v>
      </c>
      <c r="E5" s="111">
        <v>1</v>
      </c>
      <c r="F5" s="112"/>
      <c r="G5" s="111"/>
      <c r="H5" s="112"/>
      <c r="I5" s="111"/>
      <c r="J5" s="112"/>
      <c r="K5" s="111"/>
      <c r="L5" s="112"/>
      <c r="M5" s="111"/>
      <c r="N5" s="112"/>
      <c r="O5" s="111"/>
      <c r="P5" s="112"/>
      <c r="Q5" s="111"/>
      <c r="R5" s="112"/>
      <c r="S5" s="113">
        <f>AVERAGE(E5,G5,I5,K5,M5,O5,Q5)</f>
        <v>1</v>
      </c>
      <c r="T5" s="113" t="e">
        <f>AVERAGE(F5,H5,J5,L5,N5,P5,R5)</f>
        <v>#DIV/0!</v>
      </c>
    </row>
    <row r="6" spans="1:20" ht="24" customHeight="1" thickBot="1">
      <c r="A6" s="230"/>
      <c r="B6" s="232"/>
      <c r="C6" s="114">
        <v>2</v>
      </c>
      <c r="D6" s="115" t="s">
        <v>30</v>
      </c>
      <c r="E6" s="116">
        <v>1</v>
      </c>
      <c r="F6" s="117"/>
      <c r="G6" s="116"/>
      <c r="H6" s="117"/>
      <c r="I6" s="116"/>
      <c r="J6" s="117"/>
      <c r="K6" s="116"/>
      <c r="L6" s="117"/>
      <c r="M6" s="116"/>
      <c r="N6" s="117"/>
      <c r="O6" s="116"/>
      <c r="P6" s="117"/>
      <c r="Q6" s="116"/>
      <c r="R6" s="117"/>
      <c r="S6" s="113">
        <f t="shared" ref="S6:S23" si="0">AVERAGE(E6,G6,I6,K6,M6,O6,Q6)</f>
        <v>1</v>
      </c>
      <c r="T6" s="113" t="e">
        <f t="shared" ref="T6:T23" si="1">AVERAGE(F6,H6,J6,L6,N6,P6,R6)</f>
        <v>#DIV/0!</v>
      </c>
    </row>
    <row r="7" spans="1:20" ht="24" customHeight="1" thickBot="1">
      <c r="A7" s="230"/>
      <c r="B7" s="232"/>
      <c r="C7" s="118">
        <v>3</v>
      </c>
      <c r="D7" s="115" t="s">
        <v>31</v>
      </c>
      <c r="E7" s="116">
        <v>1</v>
      </c>
      <c r="F7" s="117"/>
      <c r="G7" s="116"/>
      <c r="H7" s="117"/>
      <c r="I7" s="116"/>
      <c r="J7" s="117"/>
      <c r="K7" s="116"/>
      <c r="L7" s="117"/>
      <c r="M7" s="116"/>
      <c r="N7" s="117"/>
      <c r="O7" s="116"/>
      <c r="P7" s="117"/>
      <c r="Q7" s="116"/>
      <c r="R7" s="117"/>
      <c r="S7" s="113">
        <f t="shared" si="0"/>
        <v>1</v>
      </c>
      <c r="T7" s="113" t="e">
        <f t="shared" si="1"/>
        <v>#DIV/0!</v>
      </c>
    </row>
    <row r="8" spans="1:20" ht="24" customHeight="1" thickBot="1">
      <c r="A8" s="230"/>
      <c r="B8" s="232"/>
      <c r="C8" s="114">
        <v>4</v>
      </c>
      <c r="D8" s="115" t="s">
        <v>32</v>
      </c>
      <c r="E8" s="116">
        <v>1</v>
      </c>
      <c r="F8" s="117"/>
      <c r="G8" s="116"/>
      <c r="H8" s="117"/>
      <c r="I8" s="116"/>
      <c r="J8" s="117"/>
      <c r="K8" s="116"/>
      <c r="L8" s="117"/>
      <c r="M8" s="116"/>
      <c r="N8" s="117"/>
      <c r="O8" s="116"/>
      <c r="P8" s="117"/>
      <c r="Q8" s="116"/>
      <c r="R8" s="117"/>
      <c r="S8" s="113">
        <f t="shared" si="0"/>
        <v>1</v>
      </c>
      <c r="T8" s="113" t="e">
        <f t="shared" si="1"/>
        <v>#DIV/0!</v>
      </c>
    </row>
    <row r="9" spans="1:20" ht="24" customHeight="1" thickBot="1">
      <c r="A9" s="230"/>
      <c r="B9" s="232"/>
      <c r="C9" s="118">
        <v>5</v>
      </c>
      <c r="D9" s="115" t="s">
        <v>84</v>
      </c>
      <c r="E9" s="116">
        <v>1</v>
      </c>
      <c r="F9" s="117"/>
      <c r="G9" s="116"/>
      <c r="H9" s="117"/>
      <c r="I9" s="116"/>
      <c r="J9" s="117"/>
      <c r="K9" s="116"/>
      <c r="L9" s="117"/>
      <c r="M9" s="116"/>
      <c r="N9" s="117"/>
      <c r="O9" s="116"/>
      <c r="P9" s="117"/>
      <c r="Q9" s="116"/>
      <c r="R9" s="117"/>
      <c r="S9" s="113">
        <f t="shared" si="0"/>
        <v>1</v>
      </c>
      <c r="T9" s="113" t="e">
        <f t="shared" si="1"/>
        <v>#DIV/0!</v>
      </c>
    </row>
    <row r="10" spans="1:20" ht="24" customHeight="1" thickBot="1">
      <c r="A10" s="230"/>
      <c r="B10" s="232"/>
      <c r="C10" s="114">
        <v>6</v>
      </c>
      <c r="D10" s="115" t="s">
        <v>33</v>
      </c>
      <c r="E10" s="116">
        <v>1</v>
      </c>
      <c r="F10" s="117"/>
      <c r="G10" s="116"/>
      <c r="H10" s="117"/>
      <c r="I10" s="116"/>
      <c r="J10" s="117"/>
      <c r="K10" s="116"/>
      <c r="L10" s="117"/>
      <c r="M10" s="116"/>
      <c r="N10" s="117"/>
      <c r="O10" s="116"/>
      <c r="P10" s="117"/>
      <c r="Q10" s="116"/>
      <c r="R10" s="117"/>
      <c r="S10" s="113">
        <f t="shared" si="0"/>
        <v>1</v>
      </c>
      <c r="T10" s="113" t="e">
        <f t="shared" si="1"/>
        <v>#DIV/0!</v>
      </c>
    </row>
    <row r="11" spans="1:20" ht="24" customHeight="1" thickBot="1">
      <c r="A11" s="230"/>
      <c r="B11" s="233"/>
      <c r="C11" s="118">
        <v>7</v>
      </c>
      <c r="D11" s="119" t="s">
        <v>85</v>
      </c>
      <c r="E11" s="120">
        <v>1</v>
      </c>
      <c r="F11" s="121"/>
      <c r="G11" s="120"/>
      <c r="H11" s="121"/>
      <c r="I11" s="120"/>
      <c r="J11" s="121"/>
      <c r="K11" s="120"/>
      <c r="L11" s="121"/>
      <c r="M11" s="120"/>
      <c r="N11" s="121"/>
      <c r="O11" s="120"/>
      <c r="P11" s="121"/>
      <c r="Q11" s="120"/>
      <c r="R11" s="121"/>
      <c r="S11" s="113">
        <f t="shared" si="0"/>
        <v>1</v>
      </c>
      <c r="T11" s="113" t="e">
        <f t="shared" si="1"/>
        <v>#DIV/0!</v>
      </c>
    </row>
    <row r="12" spans="1:20" ht="24" customHeight="1" thickBot="1">
      <c r="A12" s="230"/>
      <c r="B12" s="234" t="s">
        <v>19</v>
      </c>
      <c r="C12" s="109">
        <v>8</v>
      </c>
      <c r="D12" s="110" t="s">
        <v>86</v>
      </c>
      <c r="E12" s="122">
        <v>1</v>
      </c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3"/>
      <c r="S12" s="113">
        <f t="shared" si="0"/>
        <v>1</v>
      </c>
      <c r="T12" s="113" t="e">
        <f t="shared" si="1"/>
        <v>#DIV/0!</v>
      </c>
    </row>
    <row r="13" spans="1:20" ht="24" customHeight="1" thickBot="1">
      <c r="A13" s="230"/>
      <c r="B13" s="235"/>
      <c r="C13" s="124">
        <v>9</v>
      </c>
      <c r="D13" s="125" t="s">
        <v>34</v>
      </c>
      <c r="E13" s="126">
        <v>1</v>
      </c>
      <c r="F13" s="127"/>
      <c r="G13" s="126"/>
      <c r="H13" s="127"/>
      <c r="I13" s="126"/>
      <c r="J13" s="127"/>
      <c r="K13" s="126"/>
      <c r="L13" s="127"/>
      <c r="M13" s="126"/>
      <c r="N13" s="127"/>
      <c r="O13" s="126"/>
      <c r="P13" s="127"/>
      <c r="Q13" s="126"/>
      <c r="R13" s="127"/>
      <c r="S13" s="113">
        <f t="shared" si="0"/>
        <v>1</v>
      </c>
      <c r="T13" s="113" t="e">
        <f t="shared" si="1"/>
        <v>#DIV/0!</v>
      </c>
    </row>
    <row r="14" spans="1:20" ht="24" customHeight="1" thickBot="1">
      <c r="A14" s="230"/>
      <c r="B14" s="236" t="s">
        <v>3</v>
      </c>
      <c r="C14" s="184">
        <v>10</v>
      </c>
      <c r="D14" s="181" t="s">
        <v>87</v>
      </c>
      <c r="E14" s="122">
        <v>1</v>
      </c>
      <c r="F14" s="123"/>
      <c r="G14" s="122"/>
      <c r="H14" s="123"/>
      <c r="I14" s="122"/>
      <c r="J14" s="123"/>
      <c r="K14" s="122"/>
      <c r="L14" s="123"/>
      <c r="M14" s="122"/>
      <c r="N14" s="123"/>
      <c r="O14" s="122"/>
      <c r="P14" s="123"/>
      <c r="Q14" s="122"/>
      <c r="R14" s="123"/>
      <c r="S14" s="113">
        <f t="shared" si="0"/>
        <v>1</v>
      </c>
      <c r="T14" s="113" t="e">
        <f t="shared" si="1"/>
        <v>#DIV/0!</v>
      </c>
    </row>
    <row r="15" spans="1:20" ht="24" customHeight="1" thickBot="1">
      <c r="A15" s="230"/>
      <c r="B15" s="237"/>
      <c r="C15" s="184">
        <v>11</v>
      </c>
      <c r="D15" s="182" t="s">
        <v>167</v>
      </c>
      <c r="E15" s="116">
        <v>1</v>
      </c>
      <c r="F15" s="117"/>
      <c r="G15" s="116"/>
      <c r="H15" s="117"/>
      <c r="I15" s="116"/>
      <c r="J15" s="117"/>
      <c r="K15" s="116"/>
      <c r="L15" s="117"/>
      <c r="M15" s="116"/>
      <c r="N15" s="117"/>
      <c r="O15" s="116"/>
      <c r="P15" s="117"/>
      <c r="Q15" s="116"/>
      <c r="R15" s="117"/>
      <c r="S15" s="113">
        <f t="shared" si="0"/>
        <v>1</v>
      </c>
      <c r="T15" s="113" t="e">
        <f t="shared" si="1"/>
        <v>#DIV/0!</v>
      </c>
    </row>
    <row r="16" spans="1:20" ht="24" customHeight="1" thickBot="1">
      <c r="A16" s="230"/>
      <c r="B16" s="237"/>
      <c r="C16" s="184">
        <v>12</v>
      </c>
      <c r="D16" s="182" t="s">
        <v>26</v>
      </c>
      <c r="E16" s="116">
        <v>1</v>
      </c>
      <c r="F16" s="117"/>
      <c r="G16" s="116"/>
      <c r="H16" s="117"/>
      <c r="I16" s="116"/>
      <c r="J16" s="117"/>
      <c r="K16" s="116"/>
      <c r="L16" s="117"/>
      <c r="M16" s="116"/>
      <c r="N16" s="117"/>
      <c r="O16" s="116"/>
      <c r="P16" s="117"/>
      <c r="Q16" s="116"/>
      <c r="R16" s="117"/>
      <c r="S16" s="113">
        <f t="shared" si="0"/>
        <v>1</v>
      </c>
      <c r="T16" s="113" t="e">
        <f t="shared" si="1"/>
        <v>#DIV/0!</v>
      </c>
    </row>
    <row r="17" spans="1:20" ht="24" customHeight="1" thickBot="1">
      <c r="A17" s="230"/>
      <c r="B17" s="237"/>
      <c r="C17" s="184">
        <v>13</v>
      </c>
      <c r="D17" s="182" t="s">
        <v>168</v>
      </c>
      <c r="E17" s="116">
        <v>1</v>
      </c>
      <c r="F17" s="117"/>
      <c r="G17" s="116"/>
      <c r="H17" s="117"/>
      <c r="I17" s="116"/>
      <c r="J17" s="117"/>
      <c r="K17" s="116"/>
      <c r="L17" s="117"/>
      <c r="M17" s="116"/>
      <c r="N17" s="117"/>
      <c r="O17" s="116"/>
      <c r="P17" s="117"/>
      <c r="Q17" s="116"/>
      <c r="R17" s="117"/>
      <c r="S17" s="113">
        <f t="shared" si="0"/>
        <v>1</v>
      </c>
      <c r="T17" s="113" t="e">
        <f t="shared" si="1"/>
        <v>#DIV/0!</v>
      </c>
    </row>
    <row r="18" spans="1:20" ht="24" customHeight="1" thickBot="1">
      <c r="A18" s="230"/>
      <c r="B18" s="237"/>
      <c r="C18" s="184">
        <v>14</v>
      </c>
      <c r="D18" s="182" t="s">
        <v>127</v>
      </c>
      <c r="E18" s="116">
        <v>1</v>
      </c>
      <c r="F18" s="117"/>
      <c r="G18" s="116"/>
      <c r="H18" s="117"/>
      <c r="I18" s="116"/>
      <c r="J18" s="117"/>
      <c r="K18" s="116"/>
      <c r="L18" s="117"/>
      <c r="M18" s="116"/>
      <c r="N18" s="117"/>
      <c r="O18" s="116"/>
      <c r="P18" s="117"/>
      <c r="Q18" s="116"/>
      <c r="R18" s="117"/>
      <c r="S18" s="113">
        <f t="shared" si="0"/>
        <v>1</v>
      </c>
      <c r="T18" s="113" t="e">
        <f t="shared" si="1"/>
        <v>#DIV/0!</v>
      </c>
    </row>
    <row r="19" spans="1:20" ht="24" customHeight="1" thickBot="1">
      <c r="A19" s="230"/>
      <c r="B19" s="237"/>
      <c r="C19" s="184">
        <v>15</v>
      </c>
      <c r="D19" s="182" t="s">
        <v>128</v>
      </c>
      <c r="E19" s="116">
        <v>1</v>
      </c>
      <c r="F19" s="117"/>
      <c r="G19" s="116"/>
      <c r="H19" s="117"/>
      <c r="I19" s="116"/>
      <c r="J19" s="117"/>
      <c r="K19" s="116"/>
      <c r="L19" s="117"/>
      <c r="M19" s="116"/>
      <c r="N19" s="117"/>
      <c r="O19" s="116"/>
      <c r="P19" s="117"/>
      <c r="Q19" s="116"/>
      <c r="R19" s="117"/>
      <c r="S19" s="113">
        <f t="shared" si="0"/>
        <v>1</v>
      </c>
      <c r="T19" s="113" t="e">
        <f t="shared" si="1"/>
        <v>#DIV/0!</v>
      </c>
    </row>
    <row r="20" spans="1:20" ht="24" customHeight="1" thickBot="1">
      <c r="A20" s="230"/>
      <c r="B20" s="237"/>
      <c r="C20" s="184">
        <v>16</v>
      </c>
      <c r="D20" s="182" t="s">
        <v>129</v>
      </c>
      <c r="E20" s="116">
        <v>1</v>
      </c>
      <c r="F20" s="117"/>
      <c r="G20" s="116"/>
      <c r="H20" s="117"/>
      <c r="I20" s="116"/>
      <c r="J20" s="117"/>
      <c r="K20" s="116"/>
      <c r="L20" s="117"/>
      <c r="M20" s="116"/>
      <c r="N20" s="117"/>
      <c r="O20" s="116"/>
      <c r="P20" s="117"/>
      <c r="Q20" s="116"/>
      <c r="R20" s="117"/>
      <c r="S20" s="113">
        <f t="shared" si="0"/>
        <v>1</v>
      </c>
      <c r="T20" s="113" t="e">
        <f t="shared" si="1"/>
        <v>#DIV/0!</v>
      </c>
    </row>
    <row r="21" spans="1:20" ht="24" customHeight="1" thickBot="1">
      <c r="A21" s="230"/>
      <c r="B21" s="237"/>
      <c r="C21" s="184">
        <v>17</v>
      </c>
      <c r="D21" s="182" t="s">
        <v>130</v>
      </c>
      <c r="E21" s="116">
        <v>1</v>
      </c>
      <c r="F21" s="117"/>
      <c r="G21" s="116"/>
      <c r="H21" s="117"/>
      <c r="I21" s="116"/>
      <c r="J21" s="117"/>
      <c r="K21" s="116"/>
      <c r="L21" s="117"/>
      <c r="M21" s="116"/>
      <c r="N21" s="117"/>
      <c r="O21" s="116"/>
      <c r="P21" s="117"/>
      <c r="Q21" s="116"/>
      <c r="R21" s="117"/>
      <c r="S21" s="113">
        <f t="shared" si="0"/>
        <v>1</v>
      </c>
      <c r="T21" s="113" t="e">
        <f t="shared" si="1"/>
        <v>#DIV/0!</v>
      </c>
    </row>
    <row r="22" spans="1:20" ht="24" customHeight="1" thickBot="1">
      <c r="A22" s="230"/>
      <c r="B22" s="237"/>
      <c r="C22" s="184">
        <v>18</v>
      </c>
      <c r="D22" s="182" t="s">
        <v>131</v>
      </c>
      <c r="E22" s="116">
        <v>1</v>
      </c>
      <c r="F22" s="117"/>
      <c r="G22" s="116"/>
      <c r="H22" s="117"/>
      <c r="I22" s="116"/>
      <c r="J22" s="117"/>
      <c r="K22" s="116"/>
      <c r="L22" s="117"/>
      <c r="M22" s="116"/>
      <c r="N22" s="117"/>
      <c r="O22" s="116"/>
      <c r="P22" s="117"/>
      <c r="Q22" s="116"/>
      <c r="R22" s="117"/>
      <c r="S22" s="113">
        <f t="shared" si="0"/>
        <v>1</v>
      </c>
      <c r="T22" s="113" t="e">
        <f t="shared" si="1"/>
        <v>#DIV/0!</v>
      </c>
    </row>
    <row r="23" spans="1:20" ht="24" customHeight="1" thickBot="1">
      <c r="A23" s="230"/>
      <c r="B23" s="237"/>
      <c r="C23" s="184">
        <v>19</v>
      </c>
      <c r="D23" s="182" t="s">
        <v>15</v>
      </c>
      <c r="E23" s="116">
        <v>1</v>
      </c>
      <c r="F23" s="117"/>
      <c r="G23" s="116"/>
      <c r="H23" s="117"/>
      <c r="I23" s="116"/>
      <c r="J23" s="117"/>
      <c r="K23" s="116"/>
      <c r="L23" s="117"/>
      <c r="M23" s="116"/>
      <c r="N23" s="117"/>
      <c r="O23" s="116"/>
      <c r="P23" s="117"/>
      <c r="Q23" s="116"/>
      <c r="R23" s="117"/>
      <c r="S23" s="113">
        <f t="shared" si="0"/>
        <v>1</v>
      </c>
      <c r="T23" s="113" t="e">
        <f t="shared" si="1"/>
        <v>#DIV/0!</v>
      </c>
    </row>
    <row r="24" spans="1:20" ht="24" customHeight="1" thickBot="1">
      <c r="A24" s="230"/>
      <c r="B24" s="128"/>
      <c r="C24" s="183"/>
      <c r="D24" s="129" t="s">
        <v>135</v>
      </c>
      <c r="E24" s="130">
        <f>SUM(E5:E23)</f>
        <v>19</v>
      </c>
      <c r="F24" s="130">
        <f t="shared" ref="F24:R24" si="2">SUM(F5:F23)</f>
        <v>0</v>
      </c>
      <c r="G24" s="130">
        <f t="shared" si="2"/>
        <v>0</v>
      </c>
      <c r="H24" s="130">
        <f t="shared" si="2"/>
        <v>0</v>
      </c>
      <c r="I24" s="130">
        <f t="shared" si="2"/>
        <v>0</v>
      </c>
      <c r="J24" s="130">
        <f t="shared" si="2"/>
        <v>0</v>
      </c>
      <c r="K24" s="130">
        <f t="shared" si="2"/>
        <v>0</v>
      </c>
      <c r="L24" s="130">
        <f t="shared" si="2"/>
        <v>0</v>
      </c>
      <c r="M24" s="130">
        <f t="shared" si="2"/>
        <v>0</v>
      </c>
      <c r="N24" s="130">
        <f t="shared" si="2"/>
        <v>0</v>
      </c>
      <c r="O24" s="130">
        <f t="shared" si="2"/>
        <v>0</v>
      </c>
      <c r="P24" s="130">
        <f t="shared" si="2"/>
        <v>0</v>
      </c>
      <c r="Q24" s="130">
        <f t="shared" si="2"/>
        <v>0</v>
      </c>
      <c r="R24" s="130">
        <f t="shared" si="2"/>
        <v>0</v>
      </c>
      <c r="S24" s="131">
        <f t="shared" ref="S24" si="3">SUM(S5:S23)</f>
        <v>19</v>
      </c>
      <c r="T24" s="132" t="e">
        <f t="shared" ref="T24" si="4">SUM(T5:T23)</f>
        <v>#DIV/0!</v>
      </c>
    </row>
    <row r="25" spans="1:20" ht="24" customHeight="1" thickBot="1">
      <c r="A25" s="230"/>
      <c r="B25" s="133"/>
      <c r="C25" s="134"/>
      <c r="D25" s="135" t="s">
        <v>107</v>
      </c>
      <c r="E25" s="136">
        <f>E24/19*100</f>
        <v>100</v>
      </c>
      <c r="F25" s="136">
        <f t="shared" ref="F25:R25" si="5">F24/19*100</f>
        <v>0</v>
      </c>
      <c r="G25" s="136">
        <f t="shared" si="5"/>
        <v>0</v>
      </c>
      <c r="H25" s="136">
        <f t="shared" si="5"/>
        <v>0</v>
      </c>
      <c r="I25" s="136">
        <f t="shared" si="5"/>
        <v>0</v>
      </c>
      <c r="J25" s="136">
        <f t="shared" si="5"/>
        <v>0</v>
      </c>
      <c r="K25" s="136">
        <f t="shared" si="5"/>
        <v>0</v>
      </c>
      <c r="L25" s="136">
        <f t="shared" si="5"/>
        <v>0</v>
      </c>
      <c r="M25" s="136">
        <f t="shared" si="5"/>
        <v>0</v>
      </c>
      <c r="N25" s="136">
        <f t="shared" si="5"/>
        <v>0</v>
      </c>
      <c r="O25" s="136">
        <f t="shared" si="5"/>
        <v>0</v>
      </c>
      <c r="P25" s="136">
        <f t="shared" si="5"/>
        <v>0</v>
      </c>
      <c r="Q25" s="136">
        <f t="shared" si="5"/>
        <v>0</v>
      </c>
      <c r="R25" s="136">
        <f t="shared" si="5"/>
        <v>0</v>
      </c>
      <c r="S25" s="137">
        <f t="shared" ref="S25" si="6">S24/19*100</f>
        <v>100</v>
      </c>
      <c r="T25" s="138" t="e">
        <f t="shared" ref="T25" si="7">T24/19*100</f>
        <v>#DIV/0!</v>
      </c>
    </row>
    <row r="26" spans="1:20" ht="24" customHeight="1">
      <c r="A26" s="193" t="s">
        <v>160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39"/>
      <c r="T26" s="139"/>
    </row>
    <row r="27" spans="1:20" ht="24" customHeight="1" thickBot="1">
      <c r="A27" s="205" t="s">
        <v>145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139"/>
      <c r="T27" s="139"/>
    </row>
    <row r="28" spans="1:20" ht="24" customHeight="1" thickTop="1" thickBot="1">
      <c r="A28" s="238" t="s">
        <v>0</v>
      </c>
      <c r="B28" s="240" t="s">
        <v>1</v>
      </c>
      <c r="C28" s="240" t="s">
        <v>154</v>
      </c>
      <c r="D28" s="240" t="s">
        <v>2</v>
      </c>
      <c r="E28" s="242" t="s">
        <v>161</v>
      </c>
      <c r="F28" s="242"/>
      <c r="G28" s="242" t="s">
        <v>162</v>
      </c>
      <c r="H28" s="242"/>
      <c r="I28" s="242" t="s">
        <v>163</v>
      </c>
      <c r="J28" s="242"/>
      <c r="K28" s="226" t="s">
        <v>209</v>
      </c>
      <c r="L28" s="226"/>
      <c r="M28" s="226" t="s">
        <v>164</v>
      </c>
      <c r="N28" s="226"/>
      <c r="O28" s="226" t="s">
        <v>165</v>
      </c>
      <c r="P28" s="226"/>
      <c r="Q28" s="228" t="s">
        <v>166</v>
      </c>
      <c r="R28" s="229"/>
      <c r="S28" s="226" t="s">
        <v>124</v>
      </c>
      <c r="T28" s="226"/>
    </row>
    <row r="29" spans="1:20" ht="24" customHeight="1" thickTop="1" thickBot="1">
      <c r="A29" s="239"/>
      <c r="B29" s="241"/>
      <c r="C29" s="241"/>
      <c r="D29" s="241"/>
      <c r="E29" s="140" t="s">
        <v>147</v>
      </c>
      <c r="F29" s="140" t="s">
        <v>148</v>
      </c>
      <c r="G29" s="140" t="s">
        <v>147</v>
      </c>
      <c r="H29" s="140" t="s">
        <v>148</v>
      </c>
      <c r="I29" s="140" t="s">
        <v>147</v>
      </c>
      <c r="J29" s="140" t="s">
        <v>148</v>
      </c>
      <c r="K29" s="140" t="s">
        <v>147</v>
      </c>
      <c r="L29" s="140" t="s">
        <v>148</v>
      </c>
      <c r="M29" s="140" t="s">
        <v>147</v>
      </c>
      <c r="N29" s="140" t="s">
        <v>148</v>
      </c>
      <c r="O29" s="140" t="s">
        <v>147</v>
      </c>
      <c r="P29" s="141" t="s">
        <v>148</v>
      </c>
      <c r="Q29" s="140" t="s">
        <v>147</v>
      </c>
      <c r="R29" s="141" t="s">
        <v>148</v>
      </c>
      <c r="S29" s="140" t="s">
        <v>147</v>
      </c>
      <c r="T29" s="141" t="s">
        <v>148</v>
      </c>
    </row>
    <row r="30" spans="1:20" ht="24" customHeight="1" thickBot="1">
      <c r="A30" s="243" t="s">
        <v>5</v>
      </c>
      <c r="B30" s="231" t="s">
        <v>9</v>
      </c>
      <c r="C30" s="142">
        <v>20</v>
      </c>
      <c r="D30" s="92" t="s">
        <v>169</v>
      </c>
      <c r="E30" s="111">
        <v>1</v>
      </c>
      <c r="F30" s="112"/>
      <c r="G30" s="111"/>
      <c r="H30" s="112"/>
      <c r="I30" s="111"/>
      <c r="J30" s="112"/>
      <c r="K30" s="111"/>
      <c r="L30" s="112"/>
      <c r="M30" s="111"/>
      <c r="N30" s="112"/>
      <c r="O30" s="111"/>
      <c r="P30" s="112"/>
      <c r="Q30" s="111"/>
      <c r="R30" s="112"/>
      <c r="S30" s="113" t="e">
        <f>AVERAGE(G30,I30,K30,M30,O30,Q30)</f>
        <v>#DIV/0!</v>
      </c>
      <c r="T30" s="113" t="e">
        <f>AVERAGE(H30,J30,L30,N30,P30,R30)</f>
        <v>#DIV/0!</v>
      </c>
    </row>
    <row r="31" spans="1:20" ht="24" customHeight="1" thickBot="1">
      <c r="A31" s="243"/>
      <c r="B31" s="244"/>
      <c r="C31" s="143">
        <v>21</v>
      </c>
      <c r="D31" s="90" t="s">
        <v>170</v>
      </c>
      <c r="E31" s="116">
        <v>1</v>
      </c>
      <c r="F31" s="117"/>
      <c r="G31" s="116"/>
      <c r="H31" s="117"/>
      <c r="I31" s="116"/>
      <c r="J31" s="117"/>
      <c r="K31" s="116"/>
      <c r="L31" s="117"/>
      <c r="M31" s="116"/>
      <c r="N31" s="117"/>
      <c r="O31" s="116"/>
      <c r="P31" s="117"/>
      <c r="Q31" s="116"/>
      <c r="R31" s="117"/>
      <c r="S31" s="144" t="e">
        <f t="shared" ref="S31:S42" si="8">AVERAGE(G31,I31,K31,M31,O31,Q31)</f>
        <v>#DIV/0!</v>
      </c>
      <c r="T31" s="144" t="e">
        <f t="shared" ref="T31:T42" si="9">AVERAGE(H31,J31,L31,N31,P31,R31)</f>
        <v>#DIV/0!</v>
      </c>
    </row>
    <row r="32" spans="1:20" ht="24" customHeight="1" thickBot="1">
      <c r="A32" s="243"/>
      <c r="B32" s="244"/>
      <c r="C32" s="143">
        <v>22</v>
      </c>
      <c r="D32" s="90" t="s">
        <v>36</v>
      </c>
      <c r="E32" s="116">
        <v>1</v>
      </c>
      <c r="F32" s="117"/>
      <c r="G32" s="116"/>
      <c r="H32" s="117"/>
      <c r="I32" s="116"/>
      <c r="J32" s="117"/>
      <c r="K32" s="116"/>
      <c r="L32" s="117"/>
      <c r="M32" s="116"/>
      <c r="N32" s="117"/>
      <c r="O32" s="116"/>
      <c r="P32" s="117"/>
      <c r="Q32" s="116"/>
      <c r="R32" s="117"/>
      <c r="S32" s="144" t="e">
        <f t="shared" si="8"/>
        <v>#DIV/0!</v>
      </c>
      <c r="T32" s="144" t="e">
        <f t="shared" si="9"/>
        <v>#DIV/0!</v>
      </c>
    </row>
    <row r="33" spans="1:20" ht="24" customHeight="1" thickBot="1">
      <c r="A33" s="243"/>
      <c r="B33" s="245"/>
      <c r="C33" s="143">
        <v>23</v>
      </c>
      <c r="D33" s="91" t="s">
        <v>37</v>
      </c>
      <c r="E33" s="116">
        <v>1</v>
      </c>
      <c r="F33" s="117"/>
      <c r="G33" s="116"/>
      <c r="H33" s="117"/>
      <c r="I33" s="116"/>
      <c r="J33" s="117"/>
      <c r="K33" s="116"/>
      <c r="L33" s="117"/>
      <c r="M33" s="116"/>
      <c r="N33" s="117"/>
      <c r="O33" s="116"/>
      <c r="P33" s="117"/>
      <c r="Q33" s="116"/>
      <c r="R33" s="117"/>
      <c r="S33" s="144" t="e">
        <f t="shared" si="8"/>
        <v>#DIV/0!</v>
      </c>
      <c r="T33" s="144" t="e">
        <f t="shared" si="9"/>
        <v>#DIV/0!</v>
      </c>
    </row>
    <row r="34" spans="1:20" ht="24" customHeight="1" thickBot="1">
      <c r="A34" s="243"/>
      <c r="B34" s="234" t="s">
        <v>133</v>
      </c>
      <c r="C34" s="142">
        <v>24</v>
      </c>
      <c r="D34" s="92" t="s">
        <v>38</v>
      </c>
      <c r="E34" s="116">
        <v>1</v>
      </c>
      <c r="F34" s="117"/>
      <c r="G34" s="116"/>
      <c r="H34" s="117"/>
      <c r="I34" s="116"/>
      <c r="J34" s="117"/>
      <c r="K34" s="116"/>
      <c r="L34" s="117"/>
      <c r="M34" s="116"/>
      <c r="N34" s="117"/>
      <c r="O34" s="116"/>
      <c r="P34" s="117"/>
      <c r="Q34" s="116"/>
      <c r="R34" s="117"/>
      <c r="S34" s="144" t="e">
        <f t="shared" si="8"/>
        <v>#DIV/0!</v>
      </c>
      <c r="T34" s="144" t="e">
        <f t="shared" si="9"/>
        <v>#DIV/0!</v>
      </c>
    </row>
    <row r="35" spans="1:20" ht="24" customHeight="1" thickBot="1">
      <c r="A35" s="243"/>
      <c r="B35" s="246"/>
      <c r="C35" s="143">
        <v>25</v>
      </c>
      <c r="D35" s="90" t="s">
        <v>8</v>
      </c>
      <c r="E35" s="116">
        <v>1</v>
      </c>
      <c r="F35" s="117"/>
      <c r="G35" s="116"/>
      <c r="H35" s="117"/>
      <c r="I35" s="116"/>
      <c r="J35" s="117"/>
      <c r="K35" s="116"/>
      <c r="L35" s="117"/>
      <c r="M35" s="116"/>
      <c r="N35" s="117"/>
      <c r="O35" s="116"/>
      <c r="P35" s="117"/>
      <c r="Q35" s="116"/>
      <c r="R35" s="117"/>
      <c r="S35" s="144" t="e">
        <f t="shared" si="8"/>
        <v>#DIV/0!</v>
      </c>
      <c r="T35" s="144" t="e">
        <f t="shared" si="9"/>
        <v>#DIV/0!</v>
      </c>
    </row>
    <row r="36" spans="1:20" ht="24" customHeight="1" thickBot="1">
      <c r="A36" s="243"/>
      <c r="B36" s="246"/>
      <c r="C36" s="143">
        <v>26</v>
      </c>
      <c r="D36" s="90" t="s">
        <v>39</v>
      </c>
      <c r="E36" s="122">
        <v>1</v>
      </c>
      <c r="F36" s="123"/>
      <c r="G36" s="122"/>
      <c r="H36" s="123"/>
      <c r="I36" s="122"/>
      <c r="J36" s="123"/>
      <c r="K36" s="122"/>
      <c r="L36" s="123"/>
      <c r="M36" s="122"/>
      <c r="N36" s="123"/>
      <c r="O36" s="122"/>
      <c r="P36" s="123"/>
      <c r="Q36" s="122"/>
      <c r="R36" s="123"/>
      <c r="S36" s="144" t="e">
        <f t="shared" si="8"/>
        <v>#DIV/0!</v>
      </c>
      <c r="T36" s="144" t="e">
        <f t="shared" si="9"/>
        <v>#DIV/0!</v>
      </c>
    </row>
    <row r="37" spans="1:20" ht="24" customHeight="1" thickBot="1">
      <c r="A37" s="243"/>
      <c r="B37" s="246"/>
      <c r="C37" s="143">
        <v>27</v>
      </c>
      <c r="D37" s="90" t="s">
        <v>40</v>
      </c>
      <c r="E37" s="116">
        <v>1</v>
      </c>
      <c r="F37" s="117"/>
      <c r="G37" s="116"/>
      <c r="H37" s="117"/>
      <c r="I37" s="116"/>
      <c r="J37" s="117"/>
      <c r="K37" s="116"/>
      <c r="L37" s="117"/>
      <c r="M37" s="116"/>
      <c r="N37" s="117"/>
      <c r="O37" s="116"/>
      <c r="P37" s="117"/>
      <c r="Q37" s="116"/>
      <c r="R37" s="117"/>
      <c r="S37" s="144" t="e">
        <f t="shared" si="8"/>
        <v>#DIV/0!</v>
      </c>
      <c r="T37" s="144" t="e">
        <f t="shared" si="9"/>
        <v>#DIV/0!</v>
      </c>
    </row>
    <row r="38" spans="1:20" ht="24" customHeight="1" thickBot="1">
      <c r="A38" s="243"/>
      <c r="B38" s="246"/>
      <c r="C38" s="143">
        <v>28</v>
      </c>
      <c r="D38" s="90" t="s">
        <v>111</v>
      </c>
      <c r="E38" s="116">
        <v>1</v>
      </c>
      <c r="F38" s="117"/>
      <c r="G38" s="116"/>
      <c r="H38" s="117"/>
      <c r="I38" s="116"/>
      <c r="J38" s="117"/>
      <c r="K38" s="116"/>
      <c r="L38" s="117"/>
      <c r="M38" s="116"/>
      <c r="N38" s="117"/>
      <c r="O38" s="116"/>
      <c r="P38" s="117"/>
      <c r="Q38" s="116"/>
      <c r="R38" s="117"/>
      <c r="S38" s="144" t="e">
        <f t="shared" si="8"/>
        <v>#DIV/0!</v>
      </c>
      <c r="T38" s="144" t="e">
        <f t="shared" si="9"/>
        <v>#DIV/0!</v>
      </c>
    </row>
    <row r="39" spans="1:20" ht="24" customHeight="1" thickBot="1">
      <c r="A39" s="243"/>
      <c r="B39" s="231" t="s">
        <v>210</v>
      </c>
      <c r="C39" s="145">
        <v>29</v>
      </c>
      <c r="D39" s="92" t="s">
        <v>171</v>
      </c>
      <c r="E39" s="116">
        <v>1</v>
      </c>
      <c r="F39" s="117"/>
      <c r="G39" s="116"/>
      <c r="H39" s="117"/>
      <c r="I39" s="116"/>
      <c r="J39" s="117"/>
      <c r="K39" s="116"/>
      <c r="L39" s="117"/>
      <c r="M39" s="116"/>
      <c r="N39" s="117"/>
      <c r="O39" s="116"/>
      <c r="P39" s="117"/>
      <c r="Q39" s="116"/>
      <c r="R39" s="117"/>
      <c r="S39" s="144" t="e">
        <f t="shared" si="8"/>
        <v>#DIV/0!</v>
      </c>
      <c r="T39" s="144" t="e">
        <f t="shared" si="9"/>
        <v>#DIV/0!</v>
      </c>
    </row>
    <row r="40" spans="1:20" ht="24" customHeight="1" thickBot="1">
      <c r="A40" s="243"/>
      <c r="B40" s="244"/>
      <c r="C40" s="146">
        <v>30</v>
      </c>
      <c r="D40" s="90" t="s">
        <v>172</v>
      </c>
      <c r="E40" s="116">
        <v>1</v>
      </c>
      <c r="F40" s="117"/>
      <c r="G40" s="116"/>
      <c r="H40" s="117"/>
      <c r="I40" s="116"/>
      <c r="J40" s="117"/>
      <c r="K40" s="116"/>
      <c r="L40" s="117"/>
      <c r="M40" s="116"/>
      <c r="N40" s="117"/>
      <c r="O40" s="116"/>
      <c r="P40" s="117"/>
      <c r="Q40" s="116"/>
      <c r="R40" s="117"/>
      <c r="S40" s="144" t="e">
        <f t="shared" si="8"/>
        <v>#DIV/0!</v>
      </c>
      <c r="T40" s="144" t="e">
        <f t="shared" si="9"/>
        <v>#DIV/0!</v>
      </c>
    </row>
    <row r="41" spans="1:20" ht="24" customHeight="1" thickBot="1">
      <c r="A41" s="243"/>
      <c r="B41" s="244"/>
      <c r="C41" s="146">
        <v>31</v>
      </c>
      <c r="D41" s="90" t="s">
        <v>173</v>
      </c>
      <c r="E41" s="116">
        <v>1</v>
      </c>
      <c r="F41" s="117"/>
      <c r="G41" s="116"/>
      <c r="H41" s="117"/>
      <c r="I41" s="116"/>
      <c r="J41" s="117"/>
      <c r="K41" s="116"/>
      <c r="L41" s="117"/>
      <c r="M41" s="116"/>
      <c r="N41" s="117"/>
      <c r="O41" s="116"/>
      <c r="P41" s="117"/>
      <c r="Q41" s="116"/>
      <c r="R41" s="117"/>
      <c r="S41" s="144" t="e">
        <f t="shared" si="8"/>
        <v>#DIV/0!</v>
      </c>
      <c r="T41" s="144" t="e">
        <f t="shared" si="9"/>
        <v>#DIV/0!</v>
      </c>
    </row>
    <row r="42" spans="1:20" ht="24" customHeight="1" thickBot="1">
      <c r="A42" s="243"/>
      <c r="B42" s="244"/>
      <c r="C42" s="146">
        <v>32</v>
      </c>
      <c r="D42" s="90" t="s">
        <v>174</v>
      </c>
      <c r="E42" s="116">
        <v>1</v>
      </c>
      <c r="F42" s="117"/>
      <c r="G42" s="116"/>
      <c r="H42" s="117"/>
      <c r="I42" s="116"/>
      <c r="J42" s="117"/>
      <c r="K42" s="116"/>
      <c r="L42" s="117"/>
      <c r="M42" s="116"/>
      <c r="N42" s="117"/>
      <c r="O42" s="116"/>
      <c r="P42" s="117"/>
      <c r="Q42" s="116"/>
      <c r="R42" s="117"/>
      <c r="S42" s="144" t="e">
        <f t="shared" si="8"/>
        <v>#DIV/0!</v>
      </c>
      <c r="T42" s="144" t="e">
        <f t="shared" si="9"/>
        <v>#DIV/0!</v>
      </c>
    </row>
    <row r="43" spans="1:20" ht="24" customHeight="1" thickBot="1">
      <c r="A43" s="243"/>
      <c r="B43" s="244"/>
      <c r="C43" s="146">
        <v>33</v>
      </c>
      <c r="D43" s="90" t="s">
        <v>175</v>
      </c>
      <c r="E43" s="116">
        <v>1</v>
      </c>
      <c r="F43" s="117"/>
      <c r="G43" s="116"/>
      <c r="H43" s="117"/>
      <c r="I43" s="116"/>
      <c r="J43" s="117"/>
      <c r="K43" s="116"/>
      <c r="L43" s="117"/>
      <c r="M43" s="116"/>
      <c r="N43" s="117"/>
      <c r="O43" s="116"/>
      <c r="P43" s="117"/>
      <c r="Q43" s="116"/>
      <c r="R43" s="117"/>
      <c r="S43" s="144" t="e">
        <f>AVERAGE(G43,I43,K43,M43,O43,Q43)</f>
        <v>#DIV/0!</v>
      </c>
      <c r="T43" s="144" t="e">
        <f>AVERAGE(H43,J43,L43,N43,P43,R43)</f>
        <v>#DIV/0!</v>
      </c>
    </row>
    <row r="44" spans="1:20" ht="24" customHeight="1" thickBot="1">
      <c r="A44" s="243"/>
      <c r="B44" s="244"/>
      <c r="C44" s="146">
        <v>34</v>
      </c>
      <c r="D44" s="90" t="s">
        <v>176</v>
      </c>
      <c r="E44" s="116">
        <v>1</v>
      </c>
      <c r="F44" s="117"/>
      <c r="G44" s="116"/>
      <c r="H44" s="117"/>
      <c r="I44" s="116"/>
      <c r="J44" s="117"/>
      <c r="K44" s="116"/>
      <c r="L44" s="117"/>
      <c r="M44" s="116"/>
      <c r="N44" s="117"/>
      <c r="O44" s="116"/>
      <c r="P44" s="117"/>
      <c r="Q44" s="116"/>
      <c r="R44" s="117"/>
      <c r="S44" s="144" t="e">
        <f t="shared" ref="S44:S54" si="10">AVERAGE(G44,I44,K44,M44,O44,Q44)</f>
        <v>#DIV/0!</v>
      </c>
      <c r="T44" s="144" t="e">
        <f t="shared" ref="T44:T54" si="11">AVERAGE(H44,J44,L44,N44,P44,R44)</f>
        <v>#DIV/0!</v>
      </c>
    </row>
    <row r="45" spans="1:20" ht="24" customHeight="1" thickBot="1">
      <c r="A45" s="243"/>
      <c r="B45" s="244"/>
      <c r="C45" s="146">
        <v>35</v>
      </c>
      <c r="D45" s="90" t="s">
        <v>177</v>
      </c>
      <c r="E45" s="116">
        <v>1</v>
      </c>
      <c r="F45" s="117"/>
      <c r="G45" s="116"/>
      <c r="H45" s="117"/>
      <c r="I45" s="116"/>
      <c r="J45" s="117"/>
      <c r="K45" s="116"/>
      <c r="L45" s="117"/>
      <c r="M45" s="116"/>
      <c r="N45" s="117"/>
      <c r="O45" s="116"/>
      <c r="P45" s="117"/>
      <c r="Q45" s="116"/>
      <c r="R45" s="117"/>
      <c r="S45" s="144" t="e">
        <f t="shared" si="10"/>
        <v>#DIV/0!</v>
      </c>
      <c r="T45" s="144" t="e">
        <f t="shared" si="11"/>
        <v>#DIV/0!</v>
      </c>
    </row>
    <row r="46" spans="1:20" ht="24" customHeight="1" thickBot="1">
      <c r="A46" s="243"/>
      <c r="B46" s="244"/>
      <c r="C46" s="146">
        <v>36</v>
      </c>
      <c r="D46" s="90" t="s">
        <v>178</v>
      </c>
      <c r="E46" s="116">
        <v>1</v>
      </c>
      <c r="F46" s="117"/>
      <c r="G46" s="116"/>
      <c r="H46" s="117"/>
      <c r="I46" s="116"/>
      <c r="J46" s="117"/>
      <c r="K46" s="116"/>
      <c r="L46" s="117"/>
      <c r="M46" s="116"/>
      <c r="N46" s="117"/>
      <c r="O46" s="116"/>
      <c r="P46" s="117"/>
      <c r="Q46" s="116"/>
      <c r="R46" s="117"/>
      <c r="S46" s="144" t="e">
        <f t="shared" si="10"/>
        <v>#DIV/0!</v>
      </c>
      <c r="T46" s="144" t="e">
        <f t="shared" si="11"/>
        <v>#DIV/0!</v>
      </c>
    </row>
    <row r="47" spans="1:20" ht="24" customHeight="1" thickBot="1">
      <c r="A47" s="243"/>
      <c r="B47" s="244"/>
      <c r="C47" s="146">
        <v>37</v>
      </c>
      <c r="D47" s="90" t="s">
        <v>179</v>
      </c>
      <c r="E47" s="116">
        <v>1</v>
      </c>
      <c r="F47" s="117"/>
      <c r="G47" s="116"/>
      <c r="H47" s="117"/>
      <c r="I47" s="116"/>
      <c r="J47" s="117"/>
      <c r="K47" s="116"/>
      <c r="L47" s="117"/>
      <c r="M47" s="116"/>
      <c r="N47" s="117"/>
      <c r="O47" s="116"/>
      <c r="P47" s="117"/>
      <c r="Q47" s="116"/>
      <c r="R47" s="117"/>
      <c r="S47" s="144" t="e">
        <f t="shared" si="10"/>
        <v>#DIV/0!</v>
      </c>
      <c r="T47" s="144" t="e">
        <f t="shared" si="11"/>
        <v>#DIV/0!</v>
      </c>
    </row>
    <row r="48" spans="1:20" ht="24" customHeight="1" thickBot="1">
      <c r="A48" s="243"/>
      <c r="B48" s="245"/>
      <c r="C48" s="146">
        <v>38</v>
      </c>
      <c r="D48" s="91" t="s">
        <v>180</v>
      </c>
      <c r="E48" s="116">
        <v>1</v>
      </c>
      <c r="F48" s="117"/>
      <c r="G48" s="116"/>
      <c r="H48" s="117"/>
      <c r="I48" s="116"/>
      <c r="J48" s="117"/>
      <c r="K48" s="116"/>
      <c r="L48" s="117"/>
      <c r="M48" s="116"/>
      <c r="N48" s="117"/>
      <c r="O48" s="116"/>
      <c r="P48" s="117"/>
      <c r="Q48" s="116"/>
      <c r="R48" s="117"/>
      <c r="S48" s="144" t="e">
        <f t="shared" si="10"/>
        <v>#DIV/0!</v>
      </c>
      <c r="T48" s="144" t="e">
        <f t="shared" si="11"/>
        <v>#DIV/0!</v>
      </c>
    </row>
    <row r="49" spans="1:20" ht="24" customHeight="1" thickBot="1">
      <c r="A49" s="243"/>
      <c r="B49" s="231" t="s">
        <v>6</v>
      </c>
      <c r="C49" s="145">
        <v>39</v>
      </c>
      <c r="D49" s="92" t="s">
        <v>54</v>
      </c>
      <c r="E49" s="116">
        <v>1</v>
      </c>
      <c r="F49" s="117"/>
      <c r="G49" s="116"/>
      <c r="H49" s="117"/>
      <c r="I49" s="116"/>
      <c r="J49" s="117"/>
      <c r="K49" s="116"/>
      <c r="L49" s="117"/>
      <c r="M49" s="116"/>
      <c r="N49" s="117"/>
      <c r="O49" s="116"/>
      <c r="P49" s="117"/>
      <c r="Q49" s="116"/>
      <c r="R49" s="117"/>
      <c r="S49" s="144" t="e">
        <f t="shared" si="10"/>
        <v>#DIV/0!</v>
      </c>
      <c r="T49" s="144" t="e">
        <f t="shared" si="11"/>
        <v>#DIV/0!</v>
      </c>
    </row>
    <row r="50" spans="1:20" ht="24" customHeight="1" thickBot="1">
      <c r="A50" s="243"/>
      <c r="B50" s="244"/>
      <c r="C50" s="146">
        <v>40</v>
      </c>
      <c r="D50" s="90" t="s">
        <v>49</v>
      </c>
      <c r="E50" s="116">
        <v>1</v>
      </c>
      <c r="F50" s="117"/>
      <c r="G50" s="116"/>
      <c r="H50" s="117"/>
      <c r="I50" s="116"/>
      <c r="J50" s="117"/>
      <c r="K50" s="116"/>
      <c r="L50" s="117"/>
      <c r="M50" s="116"/>
      <c r="N50" s="117"/>
      <c r="O50" s="116"/>
      <c r="P50" s="117"/>
      <c r="Q50" s="116"/>
      <c r="R50" s="117"/>
      <c r="S50" s="144" t="e">
        <f t="shared" si="10"/>
        <v>#DIV/0!</v>
      </c>
      <c r="T50" s="144" t="e">
        <f t="shared" si="11"/>
        <v>#DIV/0!</v>
      </c>
    </row>
    <row r="51" spans="1:20" ht="24" customHeight="1" thickBot="1">
      <c r="A51" s="243"/>
      <c r="B51" s="244"/>
      <c r="C51" s="146">
        <v>41</v>
      </c>
      <c r="D51" s="90" t="s">
        <v>50</v>
      </c>
      <c r="E51" s="116">
        <v>1</v>
      </c>
      <c r="F51" s="117"/>
      <c r="G51" s="116"/>
      <c r="H51" s="117"/>
      <c r="I51" s="116"/>
      <c r="J51" s="117"/>
      <c r="K51" s="116"/>
      <c r="L51" s="117"/>
      <c r="M51" s="116"/>
      <c r="N51" s="117"/>
      <c r="O51" s="116"/>
      <c r="P51" s="117"/>
      <c r="Q51" s="116"/>
      <c r="R51" s="117"/>
      <c r="S51" s="144" t="e">
        <f t="shared" si="10"/>
        <v>#DIV/0!</v>
      </c>
      <c r="T51" s="144" t="e">
        <f t="shared" si="11"/>
        <v>#DIV/0!</v>
      </c>
    </row>
    <row r="52" spans="1:20" ht="24" customHeight="1" thickBot="1">
      <c r="A52" s="243"/>
      <c r="B52" s="244"/>
      <c r="C52" s="146">
        <v>42</v>
      </c>
      <c r="D52" s="90" t="s">
        <v>51</v>
      </c>
      <c r="E52" s="116">
        <v>1</v>
      </c>
      <c r="F52" s="117"/>
      <c r="G52" s="116"/>
      <c r="H52" s="117"/>
      <c r="I52" s="116"/>
      <c r="J52" s="117"/>
      <c r="K52" s="116"/>
      <c r="L52" s="117"/>
      <c r="M52" s="116"/>
      <c r="N52" s="117"/>
      <c r="O52" s="116"/>
      <c r="P52" s="117"/>
      <c r="Q52" s="116"/>
      <c r="R52" s="117"/>
      <c r="S52" s="144" t="e">
        <f t="shared" si="10"/>
        <v>#DIV/0!</v>
      </c>
      <c r="T52" s="144" t="e">
        <f t="shared" si="11"/>
        <v>#DIV/0!</v>
      </c>
    </row>
    <row r="53" spans="1:20" ht="24" customHeight="1" thickBot="1">
      <c r="A53" s="243"/>
      <c r="B53" s="244"/>
      <c r="C53" s="146">
        <v>43</v>
      </c>
      <c r="D53" s="90" t="s">
        <v>52</v>
      </c>
      <c r="E53" s="116">
        <v>1</v>
      </c>
      <c r="F53" s="117"/>
      <c r="G53" s="116"/>
      <c r="H53" s="117"/>
      <c r="I53" s="116"/>
      <c r="J53" s="117"/>
      <c r="K53" s="116"/>
      <c r="L53" s="117"/>
      <c r="M53" s="116"/>
      <c r="N53" s="117"/>
      <c r="O53" s="116"/>
      <c r="P53" s="117"/>
      <c r="Q53" s="116"/>
      <c r="R53" s="117"/>
      <c r="S53" s="144" t="e">
        <f t="shared" si="10"/>
        <v>#DIV/0!</v>
      </c>
      <c r="T53" s="144" t="e">
        <f t="shared" si="11"/>
        <v>#DIV/0!</v>
      </c>
    </row>
    <row r="54" spans="1:20" ht="24" customHeight="1" thickBot="1">
      <c r="A54" s="243"/>
      <c r="B54" s="244"/>
      <c r="C54" s="147">
        <v>44</v>
      </c>
      <c r="D54" s="91" t="s">
        <v>53</v>
      </c>
      <c r="E54" s="116">
        <v>1</v>
      </c>
      <c r="F54" s="117"/>
      <c r="G54" s="116"/>
      <c r="H54" s="117"/>
      <c r="I54" s="116"/>
      <c r="J54" s="117"/>
      <c r="K54" s="116"/>
      <c r="L54" s="117"/>
      <c r="M54" s="116"/>
      <c r="N54" s="117"/>
      <c r="O54" s="116"/>
      <c r="P54" s="117"/>
      <c r="Q54" s="116"/>
      <c r="R54" s="117"/>
      <c r="S54" s="144" t="e">
        <f t="shared" si="10"/>
        <v>#DIV/0!</v>
      </c>
      <c r="T54" s="144" t="e">
        <f t="shared" si="11"/>
        <v>#DIV/0!</v>
      </c>
    </row>
    <row r="55" spans="1:20" ht="24" customHeight="1" thickBot="1">
      <c r="A55" s="243"/>
      <c r="B55" s="148"/>
      <c r="C55" s="149"/>
      <c r="D55" s="150" t="s">
        <v>108</v>
      </c>
      <c r="E55" s="130">
        <f>SUM(E30:E54)</f>
        <v>25</v>
      </c>
      <c r="F55" s="130">
        <f t="shared" ref="F55:R55" si="12">SUM(F30:F54)</f>
        <v>0</v>
      </c>
      <c r="G55" s="130">
        <f t="shared" si="12"/>
        <v>0</v>
      </c>
      <c r="H55" s="130">
        <f t="shared" si="12"/>
        <v>0</v>
      </c>
      <c r="I55" s="130">
        <f t="shared" si="12"/>
        <v>0</v>
      </c>
      <c r="J55" s="130">
        <f t="shared" si="12"/>
        <v>0</v>
      </c>
      <c r="K55" s="130">
        <f t="shared" si="12"/>
        <v>0</v>
      </c>
      <c r="L55" s="130">
        <f t="shared" si="12"/>
        <v>0</v>
      </c>
      <c r="M55" s="130">
        <f t="shared" si="12"/>
        <v>0</v>
      </c>
      <c r="N55" s="130">
        <f t="shared" si="12"/>
        <v>0</v>
      </c>
      <c r="O55" s="130">
        <f t="shared" si="12"/>
        <v>0</v>
      </c>
      <c r="P55" s="130">
        <f t="shared" si="12"/>
        <v>0</v>
      </c>
      <c r="Q55" s="130">
        <f t="shared" si="12"/>
        <v>0</v>
      </c>
      <c r="R55" s="130">
        <f t="shared" si="12"/>
        <v>0</v>
      </c>
      <c r="S55" s="131" t="e">
        <f t="shared" ref="S55" si="13">SUM(S30:S54)</f>
        <v>#DIV/0!</v>
      </c>
      <c r="T55" s="131" t="e">
        <f t="shared" ref="T55" si="14">SUM(T30:T54)</f>
        <v>#DIV/0!</v>
      </c>
    </row>
    <row r="56" spans="1:20" ht="24" customHeight="1" thickBot="1">
      <c r="A56" s="243"/>
      <c r="B56" s="151"/>
      <c r="C56" s="152"/>
      <c r="D56" s="153" t="s">
        <v>107</v>
      </c>
      <c r="E56" s="136">
        <f>E55/25*100</f>
        <v>100</v>
      </c>
      <c r="F56" s="136">
        <f t="shared" ref="F56:R56" si="15">F55/25*100</f>
        <v>0</v>
      </c>
      <c r="G56" s="136">
        <f t="shared" si="15"/>
        <v>0</v>
      </c>
      <c r="H56" s="136">
        <f t="shared" si="15"/>
        <v>0</v>
      </c>
      <c r="I56" s="136">
        <f t="shared" si="15"/>
        <v>0</v>
      </c>
      <c r="J56" s="136">
        <f t="shared" si="15"/>
        <v>0</v>
      </c>
      <c r="K56" s="136">
        <f t="shared" si="15"/>
        <v>0</v>
      </c>
      <c r="L56" s="136">
        <f t="shared" si="15"/>
        <v>0</v>
      </c>
      <c r="M56" s="136">
        <f t="shared" si="15"/>
        <v>0</v>
      </c>
      <c r="N56" s="136">
        <f t="shared" si="15"/>
        <v>0</v>
      </c>
      <c r="O56" s="136">
        <f t="shared" si="15"/>
        <v>0</v>
      </c>
      <c r="P56" s="136">
        <f t="shared" si="15"/>
        <v>0</v>
      </c>
      <c r="Q56" s="136">
        <f t="shared" si="15"/>
        <v>0</v>
      </c>
      <c r="R56" s="136">
        <f t="shared" si="15"/>
        <v>0</v>
      </c>
      <c r="S56" s="137" t="e">
        <f t="shared" ref="S56" si="16">S55/25*100</f>
        <v>#DIV/0!</v>
      </c>
      <c r="T56" s="137" t="e">
        <f t="shared" ref="T56" si="17">T55/25*100</f>
        <v>#DIV/0!</v>
      </c>
    </row>
    <row r="57" spans="1:20" ht="24" customHeight="1">
      <c r="A57" s="154"/>
      <c r="B57" s="155"/>
      <c r="C57" s="156"/>
      <c r="D57" s="157"/>
      <c r="E57" s="157"/>
      <c r="F57" s="157"/>
      <c r="G57" s="157"/>
      <c r="H57" s="157"/>
      <c r="I57" s="157"/>
      <c r="J57" s="157"/>
      <c r="K57" s="157"/>
      <c r="L57" s="158"/>
      <c r="M57" s="158"/>
      <c r="N57" s="158"/>
      <c r="O57" s="158"/>
      <c r="P57" s="158"/>
      <c r="Q57" s="158"/>
      <c r="R57" s="159"/>
      <c r="S57" s="139"/>
      <c r="T57" s="139"/>
    </row>
    <row r="58" spans="1:20" ht="24" customHeight="1">
      <c r="A58" s="154"/>
      <c r="B58" s="155"/>
      <c r="C58" s="156"/>
      <c r="D58" s="157"/>
      <c r="E58" s="157"/>
      <c r="F58" s="157"/>
      <c r="G58" s="157"/>
      <c r="H58" s="157"/>
      <c r="I58" s="157"/>
      <c r="J58" s="157"/>
      <c r="K58" s="157"/>
      <c r="L58" s="158"/>
      <c r="M58" s="158"/>
      <c r="N58" s="158"/>
      <c r="O58" s="158"/>
      <c r="P58" s="158"/>
      <c r="Q58" s="158"/>
      <c r="R58" s="159"/>
      <c r="S58" s="139"/>
      <c r="T58" s="139"/>
    </row>
    <row r="59" spans="1:20" ht="24" customHeight="1">
      <c r="A59" s="198" t="s">
        <v>160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39"/>
      <c r="T59" s="139"/>
    </row>
    <row r="60" spans="1:20" ht="24" customHeight="1" thickBot="1">
      <c r="A60" s="205" t="s">
        <v>145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139"/>
      <c r="T60" s="139"/>
    </row>
    <row r="61" spans="1:20" ht="24" customHeight="1" thickTop="1" thickBot="1">
      <c r="A61" s="238" t="s">
        <v>0</v>
      </c>
      <c r="B61" s="240" t="s">
        <v>1</v>
      </c>
      <c r="C61" s="240" t="s">
        <v>154</v>
      </c>
      <c r="D61" s="240" t="s">
        <v>2</v>
      </c>
      <c r="E61" s="242" t="s">
        <v>161</v>
      </c>
      <c r="F61" s="242"/>
      <c r="G61" s="242" t="s">
        <v>162</v>
      </c>
      <c r="H61" s="242"/>
      <c r="I61" s="242" t="s">
        <v>163</v>
      </c>
      <c r="J61" s="242"/>
      <c r="K61" s="226" t="s">
        <v>209</v>
      </c>
      <c r="L61" s="226"/>
      <c r="M61" s="226" t="s">
        <v>164</v>
      </c>
      <c r="N61" s="226"/>
      <c r="O61" s="226" t="s">
        <v>165</v>
      </c>
      <c r="P61" s="226"/>
      <c r="Q61" s="228" t="s">
        <v>166</v>
      </c>
      <c r="R61" s="229"/>
      <c r="S61" s="226" t="s">
        <v>124</v>
      </c>
      <c r="T61" s="226"/>
    </row>
    <row r="62" spans="1:20" ht="24" customHeight="1" thickTop="1" thickBot="1">
      <c r="A62" s="239"/>
      <c r="B62" s="241"/>
      <c r="C62" s="241"/>
      <c r="D62" s="241"/>
      <c r="E62" s="140" t="s">
        <v>147</v>
      </c>
      <c r="F62" s="140" t="s">
        <v>148</v>
      </c>
      <c r="G62" s="140" t="s">
        <v>147</v>
      </c>
      <c r="H62" s="140" t="s">
        <v>148</v>
      </c>
      <c r="I62" s="140" t="s">
        <v>147</v>
      </c>
      <c r="J62" s="140" t="s">
        <v>148</v>
      </c>
      <c r="K62" s="140" t="s">
        <v>147</v>
      </c>
      <c r="L62" s="140" t="s">
        <v>148</v>
      </c>
      <c r="M62" s="140" t="s">
        <v>147</v>
      </c>
      <c r="N62" s="140" t="s">
        <v>148</v>
      </c>
      <c r="O62" s="140" t="s">
        <v>147</v>
      </c>
      <c r="P62" s="141" t="s">
        <v>148</v>
      </c>
      <c r="Q62" s="140" t="s">
        <v>147</v>
      </c>
      <c r="R62" s="141" t="s">
        <v>148</v>
      </c>
      <c r="S62" s="140" t="s">
        <v>147</v>
      </c>
      <c r="T62" s="141" t="s">
        <v>148</v>
      </c>
    </row>
    <row r="63" spans="1:20" s="8" customFormat="1" ht="24" customHeight="1" thickBot="1">
      <c r="A63" s="247"/>
      <c r="B63" s="249"/>
      <c r="C63" s="160">
        <v>45</v>
      </c>
      <c r="D63" s="90" t="s">
        <v>181</v>
      </c>
      <c r="E63" s="116">
        <v>1</v>
      </c>
      <c r="F63" s="117"/>
      <c r="G63" s="116"/>
      <c r="H63" s="117"/>
      <c r="I63" s="116"/>
      <c r="J63" s="117"/>
      <c r="K63" s="116"/>
      <c r="L63" s="117"/>
      <c r="M63" s="116"/>
      <c r="N63" s="117"/>
      <c r="O63" s="116"/>
      <c r="P63" s="117"/>
      <c r="Q63" s="116"/>
      <c r="R63" s="117"/>
      <c r="S63" s="144" t="e">
        <f t="shared" ref="S63:S70" si="18">AVERAGE(G63,I63,K63,M63,O63,Q63)</f>
        <v>#DIV/0!</v>
      </c>
      <c r="T63" s="144" t="e">
        <f t="shared" ref="T63:T70" si="19">AVERAGE(H63,J63,L63,N63,P63,R63)</f>
        <v>#DIV/0!</v>
      </c>
    </row>
    <row r="64" spans="1:20" s="8" customFormat="1" ht="24" customHeight="1" thickBot="1">
      <c r="A64" s="247"/>
      <c r="B64" s="249"/>
      <c r="C64" s="160">
        <v>46</v>
      </c>
      <c r="D64" s="90" t="s">
        <v>182</v>
      </c>
      <c r="E64" s="116">
        <v>1</v>
      </c>
      <c r="F64" s="117"/>
      <c r="G64" s="116"/>
      <c r="H64" s="117"/>
      <c r="I64" s="116"/>
      <c r="J64" s="117"/>
      <c r="K64" s="116"/>
      <c r="L64" s="117"/>
      <c r="M64" s="116"/>
      <c r="N64" s="117"/>
      <c r="O64" s="116"/>
      <c r="P64" s="117"/>
      <c r="Q64" s="116"/>
      <c r="R64" s="117"/>
      <c r="S64" s="144" t="e">
        <f t="shared" si="18"/>
        <v>#DIV/0!</v>
      </c>
      <c r="T64" s="144" t="e">
        <f t="shared" si="19"/>
        <v>#DIV/0!</v>
      </c>
    </row>
    <row r="65" spans="1:20" s="8" customFormat="1" ht="24" customHeight="1" thickBot="1">
      <c r="A65" s="247"/>
      <c r="B65" s="249"/>
      <c r="C65" s="160">
        <v>47</v>
      </c>
      <c r="D65" s="90" t="s">
        <v>69</v>
      </c>
      <c r="E65" s="116">
        <v>1</v>
      </c>
      <c r="F65" s="117"/>
      <c r="G65" s="116"/>
      <c r="H65" s="117"/>
      <c r="I65" s="116"/>
      <c r="J65" s="117"/>
      <c r="K65" s="116"/>
      <c r="L65" s="117"/>
      <c r="M65" s="116"/>
      <c r="N65" s="117"/>
      <c r="O65" s="116"/>
      <c r="P65" s="117"/>
      <c r="Q65" s="116"/>
      <c r="R65" s="117"/>
      <c r="S65" s="144" t="e">
        <f t="shared" si="18"/>
        <v>#DIV/0!</v>
      </c>
      <c r="T65" s="144" t="e">
        <f t="shared" si="19"/>
        <v>#DIV/0!</v>
      </c>
    </row>
    <row r="66" spans="1:20" s="8" customFormat="1" ht="24" customHeight="1" thickBot="1">
      <c r="A66" s="247"/>
      <c r="B66" s="249"/>
      <c r="C66" s="160">
        <v>48</v>
      </c>
      <c r="D66" s="90" t="s">
        <v>183</v>
      </c>
      <c r="E66" s="116">
        <v>1</v>
      </c>
      <c r="F66" s="117"/>
      <c r="G66" s="116"/>
      <c r="H66" s="117"/>
      <c r="I66" s="116"/>
      <c r="J66" s="117"/>
      <c r="K66" s="116"/>
      <c r="L66" s="117"/>
      <c r="M66" s="116"/>
      <c r="N66" s="117"/>
      <c r="O66" s="116"/>
      <c r="P66" s="117"/>
      <c r="Q66" s="116"/>
      <c r="R66" s="117"/>
      <c r="S66" s="144" t="e">
        <f t="shared" si="18"/>
        <v>#DIV/0!</v>
      </c>
      <c r="T66" s="144" t="e">
        <f t="shared" si="19"/>
        <v>#DIV/0!</v>
      </c>
    </row>
    <row r="67" spans="1:20" s="8" customFormat="1" ht="24" customHeight="1" thickBot="1">
      <c r="A67" s="247"/>
      <c r="B67" s="249"/>
      <c r="C67" s="160">
        <v>49</v>
      </c>
      <c r="D67" s="90" t="s">
        <v>4</v>
      </c>
      <c r="E67" s="116">
        <v>1</v>
      </c>
      <c r="F67" s="117"/>
      <c r="G67" s="116"/>
      <c r="H67" s="117"/>
      <c r="I67" s="116"/>
      <c r="J67" s="117"/>
      <c r="K67" s="116"/>
      <c r="L67" s="117"/>
      <c r="M67" s="116"/>
      <c r="N67" s="117"/>
      <c r="O67" s="116"/>
      <c r="P67" s="117"/>
      <c r="Q67" s="116"/>
      <c r="R67" s="117"/>
      <c r="S67" s="144" t="e">
        <f t="shared" si="18"/>
        <v>#DIV/0!</v>
      </c>
      <c r="T67" s="144" t="e">
        <f t="shared" si="19"/>
        <v>#DIV/0!</v>
      </c>
    </row>
    <row r="68" spans="1:20" s="8" customFormat="1" ht="24" customHeight="1" thickBot="1">
      <c r="A68" s="247"/>
      <c r="B68" s="250"/>
      <c r="C68" s="160">
        <v>50</v>
      </c>
      <c r="D68" s="91" t="s">
        <v>68</v>
      </c>
      <c r="E68" s="122">
        <v>1</v>
      </c>
      <c r="F68" s="123"/>
      <c r="G68" s="122"/>
      <c r="H68" s="123"/>
      <c r="I68" s="122"/>
      <c r="J68" s="123"/>
      <c r="K68" s="122"/>
      <c r="L68" s="123"/>
      <c r="M68" s="122"/>
      <c r="N68" s="123"/>
      <c r="O68" s="122"/>
      <c r="P68" s="123"/>
      <c r="Q68" s="122"/>
      <c r="R68" s="123"/>
      <c r="S68" s="144" t="e">
        <f t="shared" si="18"/>
        <v>#DIV/0!</v>
      </c>
      <c r="T68" s="144" t="e">
        <f t="shared" si="19"/>
        <v>#DIV/0!</v>
      </c>
    </row>
    <row r="69" spans="1:20" s="8" customFormat="1" ht="24" customHeight="1" thickBot="1">
      <c r="A69" s="247"/>
      <c r="B69" s="244"/>
      <c r="C69" s="160">
        <v>51</v>
      </c>
      <c r="D69" s="90" t="s">
        <v>104</v>
      </c>
      <c r="E69" s="116">
        <v>1</v>
      </c>
      <c r="F69" s="117"/>
      <c r="G69" s="116"/>
      <c r="H69" s="117"/>
      <c r="I69" s="116"/>
      <c r="J69" s="117"/>
      <c r="K69" s="116"/>
      <c r="L69" s="117"/>
      <c r="M69" s="116"/>
      <c r="N69" s="117"/>
      <c r="O69" s="116"/>
      <c r="P69" s="117"/>
      <c r="Q69" s="116"/>
      <c r="R69" s="117"/>
      <c r="S69" s="144" t="e">
        <f t="shared" si="18"/>
        <v>#DIV/0!</v>
      </c>
      <c r="T69" s="144" t="e">
        <f t="shared" si="19"/>
        <v>#DIV/0!</v>
      </c>
    </row>
    <row r="70" spans="1:20" s="8" customFormat="1" ht="24" customHeight="1" thickBot="1">
      <c r="A70" s="248"/>
      <c r="B70" s="244"/>
      <c r="C70" s="160">
        <v>52</v>
      </c>
      <c r="D70" s="91" t="s">
        <v>184</v>
      </c>
      <c r="E70" s="122">
        <v>1</v>
      </c>
      <c r="F70" s="123"/>
      <c r="G70" s="122"/>
      <c r="H70" s="123"/>
      <c r="I70" s="122"/>
      <c r="J70" s="123"/>
      <c r="K70" s="122"/>
      <c r="L70" s="123"/>
      <c r="M70" s="122"/>
      <c r="N70" s="123"/>
      <c r="O70" s="122"/>
      <c r="P70" s="123"/>
      <c r="Q70" s="122"/>
      <c r="R70" s="123"/>
      <c r="S70" s="144" t="e">
        <f t="shared" si="18"/>
        <v>#DIV/0!</v>
      </c>
      <c r="T70" s="144" t="e">
        <f t="shared" si="19"/>
        <v>#DIV/0!</v>
      </c>
    </row>
    <row r="71" spans="1:20" s="8" customFormat="1" ht="24" customHeight="1">
      <c r="A71" s="161"/>
      <c r="B71" s="148"/>
      <c r="C71" s="149"/>
      <c r="D71" s="150" t="s">
        <v>143</v>
      </c>
      <c r="E71" s="162">
        <f>SUM(E63:E70)</f>
        <v>8</v>
      </c>
      <c r="F71" s="162">
        <f t="shared" ref="F71:R71" si="20">SUM(F63:F70)</f>
        <v>0</v>
      </c>
      <c r="G71" s="162">
        <f t="shared" si="20"/>
        <v>0</v>
      </c>
      <c r="H71" s="162">
        <f t="shared" si="20"/>
        <v>0</v>
      </c>
      <c r="I71" s="162">
        <f t="shared" si="20"/>
        <v>0</v>
      </c>
      <c r="J71" s="162">
        <f t="shared" si="20"/>
        <v>0</v>
      </c>
      <c r="K71" s="162">
        <f t="shared" si="20"/>
        <v>0</v>
      </c>
      <c r="L71" s="162">
        <f t="shared" si="20"/>
        <v>0</v>
      </c>
      <c r="M71" s="162">
        <f t="shared" si="20"/>
        <v>0</v>
      </c>
      <c r="N71" s="162">
        <f t="shared" si="20"/>
        <v>0</v>
      </c>
      <c r="O71" s="162">
        <f t="shared" si="20"/>
        <v>0</v>
      </c>
      <c r="P71" s="162">
        <f t="shared" si="20"/>
        <v>0</v>
      </c>
      <c r="Q71" s="162">
        <f t="shared" si="20"/>
        <v>0</v>
      </c>
      <c r="R71" s="162">
        <f t="shared" si="20"/>
        <v>0</v>
      </c>
      <c r="S71" s="163" t="e">
        <f t="shared" ref="S71" si="21">SUM(S63:S70)</f>
        <v>#DIV/0!</v>
      </c>
      <c r="T71" s="164" t="e">
        <f t="shared" ref="T71" si="22">SUM(T63:T70)</f>
        <v>#DIV/0!</v>
      </c>
    </row>
    <row r="72" spans="1:20" s="8" customFormat="1" ht="24" customHeight="1" thickBot="1">
      <c r="A72" s="165"/>
      <c r="B72" s="151"/>
      <c r="C72" s="152"/>
      <c r="D72" s="153" t="s">
        <v>107</v>
      </c>
      <c r="E72" s="166">
        <f>E71/8*100</f>
        <v>100</v>
      </c>
      <c r="F72" s="166">
        <f t="shared" ref="F72:R72" si="23">F71/8*100</f>
        <v>0</v>
      </c>
      <c r="G72" s="166">
        <f t="shared" si="23"/>
        <v>0</v>
      </c>
      <c r="H72" s="166">
        <f t="shared" si="23"/>
        <v>0</v>
      </c>
      <c r="I72" s="166">
        <f t="shared" si="23"/>
        <v>0</v>
      </c>
      <c r="J72" s="166">
        <f t="shared" si="23"/>
        <v>0</v>
      </c>
      <c r="K72" s="166">
        <f t="shared" si="23"/>
        <v>0</v>
      </c>
      <c r="L72" s="166">
        <f t="shared" si="23"/>
        <v>0</v>
      </c>
      <c r="M72" s="166">
        <f t="shared" si="23"/>
        <v>0</v>
      </c>
      <c r="N72" s="166">
        <f t="shared" si="23"/>
        <v>0</v>
      </c>
      <c r="O72" s="166">
        <f t="shared" si="23"/>
        <v>0</v>
      </c>
      <c r="P72" s="166">
        <f t="shared" si="23"/>
        <v>0</v>
      </c>
      <c r="Q72" s="166">
        <f t="shared" si="23"/>
        <v>0</v>
      </c>
      <c r="R72" s="166">
        <f t="shared" si="23"/>
        <v>0</v>
      </c>
      <c r="S72" s="167" t="e">
        <f t="shared" ref="S72" si="24">S71/8*100</f>
        <v>#DIV/0!</v>
      </c>
      <c r="T72" s="167" t="e">
        <f t="shared" ref="T72" si="25">T71/8*100</f>
        <v>#DIV/0!</v>
      </c>
    </row>
    <row r="73" spans="1:20" s="8" customFormat="1" ht="24" customHeight="1" thickBot="1">
      <c r="A73" s="161"/>
      <c r="B73" s="168"/>
      <c r="C73" s="143">
        <v>53</v>
      </c>
      <c r="D73" s="110" t="s">
        <v>186</v>
      </c>
      <c r="E73" s="111">
        <v>1</v>
      </c>
      <c r="F73" s="112"/>
      <c r="G73" s="111"/>
      <c r="H73" s="112"/>
      <c r="I73" s="111"/>
      <c r="J73" s="112"/>
      <c r="K73" s="111"/>
      <c r="L73" s="112"/>
      <c r="M73" s="111"/>
      <c r="N73" s="112"/>
      <c r="O73" s="111"/>
      <c r="P73" s="112"/>
      <c r="Q73" s="111"/>
      <c r="R73" s="112"/>
      <c r="S73" s="113">
        <f>AVERAGE(E73,G73,I73,K73,M73,O73,Q73)</f>
        <v>1</v>
      </c>
      <c r="T73" s="113" t="e">
        <f>AVERAGE(F73,H73,J73,L73,N73,P73,R73)</f>
        <v>#DIV/0!</v>
      </c>
    </row>
    <row r="74" spans="1:20" s="8" customFormat="1" ht="24" customHeight="1" thickBot="1">
      <c r="A74" s="161"/>
      <c r="B74" s="168"/>
      <c r="C74" s="169">
        <v>54</v>
      </c>
      <c r="D74" s="110" t="s">
        <v>190</v>
      </c>
      <c r="E74" s="116">
        <v>1</v>
      </c>
      <c r="F74" s="117"/>
      <c r="G74" s="116"/>
      <c r="H74" s="117"/>
      <c r="I74" s="116"/>
      <c r="J74" s="117"/>
      <c r="K74" s="116"/>
      <c r="L74" s="117"/>
      <c r="M74" s="116"/>
      <c r="N74" s="117"/>
      <c r="O74" s="116"/>
      <c r="P74" s="117"/>
      <c r="Q74" s="116"/>
      <c r="R74" s="117"/>
      <c r="S74" s="113">
        <f t="shared" ref="S74:S76" si="26">AVERAGE(E74,G74,I74,K74,M74,O74,Q74)</f>
        <v>1</v>
      </c>
      <c r="T74" s="113" t="e">
        <f t="shared" ref="T74:T76" si="27">AVERAGE(F74,H74,J74,L74,N74,P74,R74)</f>
        <v>#DIV/0!</v>
      </c>
    </row>
    <row r="75" spans="1:20" s="8" customFormat="1" ht="24" customHeight="1" thickBot="1">
      <c r="A75" s="161"/>
      <c r="B75" s="168"/>
      <c r="C75" s="169">
        <v>55</v>
      </c>
      <c r="D75" s="110" t="s">
        <v>191</v>
      </c>
      <c r="E75" s="116">
        <v>1</v>
      </c>
      <c r="F75" s="117"/>
      <c r="G75" s="116"/>
      <c r="H75" s="117"/>
      <c r="I75" s="116"/>
      <c r="J75" s="117"/>
      <c r="K75" s="116"/>
      <c r="L75" s="117"/>
      <c r="M75" s="116"/>
      <c r="N75" s="117"/>
      <c r="O75" s="116"/>
      <c r="P75" s="117"/>
      <c r="Q75" s="116"/>
      <c r="R75" s="117"/>
      <c r="S75" s="113">
        <f t="shared" si="26"/>
        <v>1</v>
      </c>
      <c r="T75" s="113" t="e">
        <f t="shared" si="27"/>
        <v>#DIV/0!</v>
      </c>
    </row>
    <row r="76" spans="1:20" s="8" customFormat="1" ht="24" customHeight="1" thickBot="1">
      <c r="A76" s="251" t="s">
        <v>137</v>
      </c>
      <c r="B76" s="231" t="s">
        <v>138</v>
      </c>
      <c r="C76" s="169">
        <v>56</v>
      </c>
      <c r="D76" s="110" t="s">
        <v>185</v>
      </c>
      <c r="E76" s="116">
        <v>1</v>
      </c>
      <c r="F76" s="117"/>
      <c r="G76" s="116"/>
      <c r="H76" s="117"/>
      <c r="I76" s="116"/>
      <c r="J76" s="117"/>
      <c r="K76" s="116"/>
      <c r="L76" s="117"/>
      <c r="M76" s="116"/>
      <c r="N76" s="117"/>
      <c r="O76" s="116"/>
      <c r="P76" s="117"/>
      <c r="Q76" s="116"/>
      <c r="R76" s="117"/>
      <c r="S76" s="113">
        <f t="shared" si="26"/>
        <v>1</v>
      </c>
      <c r="T76" s="113" t="e">
        <f t="shared" si="27"/>
        <v>#DIV/0!</v>
      </c>
    </row>
    <row r="77" spans="1:20" s="8" customFormat="1" ht="24" customHeight="1" thickBot="1">
      <c r="A77" s="247"/>
      <c r="B77" s="244"/>
      <c r="C77" s="169">
        <v>57</v>
      </c>
      <c r="D77" s="115" t="s">
        <v>56</v>
      </c>
      <c r="E77" s="116">
        <v>1</v>
      </c>
      <c r="F77" s="117"/>
      <c r="G77" s="116"/>
      <c r="H77" s="117"/>
      <c r="I77" s="116"/>
      <c r="J77" s="117"/>
      <c r="K77" s="116"/>
      <c r="L77" s="117"/>
      <c r="M77" s="116"/>
      <c r="N77" s="117"/>
      <c r="O77" s="116"/>
      <c r="P77" s="117"/>
      <c r="Q77" s="116"/>
      <c r="R77" s="117"/>
      <c r="S77" s="144" t="e">
        <f t="shared" ref="S77:S83" si="28">AVERAGE(G77,I77,K77,M77,O77,Q77)</f>
        <v>#DIV/0!</v>
      </c>
      <c r="T77" s="144" t="e">
        <f t="shared" ref="T77:T83" si="29">AVERAGE(H77,J77,L77,N77,P77,R77)</f>
        <v>#DIV/0!</v>
      </c>
    </row>
    <row r="78" spans="1:20" s="8" customFormat="1" ht="24" customHeight="1" thickBot="1">
      <c r="A78" s="247"/>
      <c r="B78" s="244"/>
      <c r="C78" s="169">
        <v>58</v>
      </c>
      <c r="D78" s="115" t="s">
        <v>57</v>
      </c>
      <c r="E78" s="116">
        <v>1</v>
      </c>
      <c r="F78" s="117"/>
      <c r="G78" s="116"/>
      <c r="H78" s="117"/>
      <c r="I78" s="116"/>
      <c r="J78" s="117"/>
      <c r="K78" s="116"/>
      <c r="L78" s="117"/>
      <c r="M78" s="116"/>
      <c r="N78" s="117"/>
      <c r="O78" s="116"/>
      <c r="P78" s="117"/>
      <c r="Q78" s="116"/>
      <c r="R78" s="117"/>
      <c r="S78" s="144" t="e">
        <f t="shared" si="28"/>
        <v>#DIV/0!</v>
      </c>
      <c r="T78" s="144" t="e">
        <f t="shared" si="29"/>
        <v>#DIV/0!</v>
      </c>
    </row>
    <row r="79" spans="1:20" s="8" customFormat="1" ht="24" customHeight="1" thickBot="1">
      <c r="A79" s="247"/>
      <c r="B79" s="244"/>
      <c r="C79" s="169">
        <v>59</v>
      </c>
      <c r="D79" s="115" t="s">
        <v>58</v>
      </c>
      <c r="E79" s="116">
        <v>1</v>
      </c>
      <c r="F79" s="117"/>
      <c r="G79" s="116"/>
      <c r="H79" s="117"/>
      <c r="I79" s="116"/>
      <c r="J79" s="117"/>
      <c r="K79" s="116"/>
      <c r="L79" s="117"/>
      <c r="M79" s="116"/>
      <c r="N79" s="117"/>
      <c r="O79" s="116"/>
      <c r="P79" s="117"/>
      <c r="Q79" s="116"/>
      <c r="R79" s="117"/>
      <c r="S79" s="144" t="e">
        <f t="shared" si="28"/>
        <v>#DIV/0!</v>
      </c>
      <c r="T79" s="144" t="e">
        <f t="shared" si="29"/>
        <v>#DIV/0!</v>
      </c>
    </row>
    <row r="80" spans="1:20" s="8" customFormat="1" ht="24" customHeight="1" thickBot="1">
      <c r="A80" s="247"/>
      <c r="B80" s="244"/>
      <c r="C80" s="169">
        <v>60</v>
      </c>
      <c r="D80" s="115" t="s">
        <v>97</v>
      </c>
      <c r="E80" s="122">
        <v>1</v>
      </c>
      <c r="F80" s="123"/>
      <c r="G80" s="122"/>
      <c r="H80" s="123"/>
      <c r="I80" s="122"/>
      <c r="J80" s="123"/>
      <c r="K80" s="122"/>
      <c r="L80" s="123"/>
      <c r="M80" s="122"/>
      <c r="N80" s="123"/>
      <c r="O80" s="122"/>
      <c r="P80" s="123"/>
      <c r="Q80" s="122"/>
      <c r="R80" s="123"/>
      <c r="S80" s="144" t="e">
        <f t="shared" si="28"/>
        <v>#DIV/0!</v>
      </c>
      <c r="T80" s="144" t="e">
        <f t="shared" si="29"/>
        <v>#DIV/0!</v>
      </c>
    </row>
    <row r="81" spans="1:20" s="8" customFormat="1" ht="24" customHeight="1" thickBot="1">
      <c r="A81" s="247"/>
      <c r="B81" s="244"/>
      <c r="C81" s="169">
        <v>61</v>
      </c>
      <c r="D81" s="119" t="s">
        <v>98</v>
      </c>
      <c r="E81" s="116">
        <v>1</v>
      </c>
      <c r="F81" s="117"/>
      <c r="G81" s="116"/>
      <c r="H81" s="117"/>
      <c r="I81" s="116"/>
      <c r="J81" s="117"/>
      <c r="K81" s="116"/>
      <c r="L81" s="117"/>
      <c r="M81" s="116"/>
      <c r="N81" s="117"/>
      <c r="O81" s="116"/>
      <c r="P81" s="117"/>
      <c r="Q81" s="116"/>
      <c r="R81" s="117"/>
      <c r="S81" s="144" t="e">
        <f t="shared" si="28"/>
        <v>#DIV/0!</v>
      </c>
      <c r="T81" s="144" t="e">
        <f t="shared" si="29"/>
        <v>#DIV/0!</v>
      </c>
    </row>
    <row r="82" spans="1:20" s="8" customFormat="1" ht="24" customHeight="1" thickBot="1">
      <c r="A82" s="247"/>
      <c r="B82" s="244"/>
      <c r="C82" s="169">
        <v>62</v>
      </c>
      <c r="D82" s="110" t="s">
        <v>192</v>
      </c>
      <c r="E82" s="116">
        <v>1</v>
      </c>
      <c r="F82" s="117"/>
      <c r="G82" s="116"/>
      <c r="H82" s="117"/>
      <c r="I82" s="116"/>
      <c r="J82" s="117"/>
      <c r="K82" s="116"/>
      <c r="L82" s="117"/>
      <c r="M82" s="116"/>
      <c r="N82" s="117"/>
      <c r="O82" s="116"/>
      <c r="P82" s="117"/>
      <c r="Q82" s="116"/>
      <c r="R82" s="117"/>
      <c r="S82" s="144" t="e">
        <f t="shared" si="28"/>
        <v>#DIV/0!</v>
      </c>
      <c r="T82" s="144" t="e">
        <f t="shared" si="29"/>
        <v>#DIV/0!</v>
      </c>
    </row>
    <row r="83" spans="1:20" s="8" customFormat="1" ht="24" customHeight="1" thickBot="1">
      <c r="A83" s="247"/>
      <c r="B83" s="244"/>
      <c r="C83" s="169">
        <v>63</v>
      </c>
      <c r="D83" s="115" t="s">
        <v>193</v>
      </c>
      <c r="E83" s="116">
        <v>1</v>
      </c>
      <c r="F83" s="117"/>
      <c r="G83" s="116"/>
      <c r="H83" s="117"/>
      <c r="I83" s="116"/>
      <c r="J83" s="117"/>
      <c r="K83" s="116"/>
      <c r="L83" s="117"/>
      <c r="M83" s="116"/>
      <c r="N83" s="117"/>
      <c r="O83" s="116"/>
      <c r="P83" s="117"/>
      <c r="Q83" s="116"/>
      <c r="R83" s="117"/>
      <c r="S83" s="144" t="e">
        <f t="shared" si="28"/>
        <v>#DIV/0!</v>
      </c>
      <c r="T83" s="144" t="e">
        <f t="shared" si="29"/>
        <v>#DIV/0!</v>
      </c>
    </row>
    <row r="84" spans="1:20" s="8" customFormat="1" ht="24" customHeight="1" thickBot="1">
      <c r="A84" s="247"/>
      <c r="B84" s="244"/>
      <c r="C84" s="169">
        <v>64</v>
      </c>
      <c r="D84" s="119" t="s">
        <v>194</v>
      </c>
      <c r="E84" s="116">
        <v>1</v>
      </c>
      <c r="F84" s="117"/>
      <c r="G84" s="116"/>
      <c r="H84" s="117"/>
      <c r="I84" s="116"/>
      <c r="J84" s="117"/>
      <c r="K84" s="116"/>
      <c r="L84" s="117"/>
      <c r="M84" s="116"/>
      <c r="N84" s="117"/>
      <c r="O84" s="116"/>
      <c r="P84" s="117"/>
      <c r="Q84" s="116"/>
      <c r="R84" s="117"/>
      <c r="S84" s="144" t="e">
        <f t="shared" ref="S84:S86" si="30">AVERAGE(G84,I84,K84,M84,O84,Q84)</f>
        <v>#DIV/0!</v>
      </c>
      <c r="T84" s="144" t="e">
        <f t="shared" ref="T84:T86" si="31">AVERAGE(H84,J84,L84,N84,P84,R84)</f>
        <v>#DIV/0!</v>
      </c>
    </row>
    <row r="85" spans="1:20" s="8" customFormat="1" ht="24" customHeight="1" thickBot="1">
      <c r="A85" s="247"/>
      <c r="B85" s="244"/>
      <c r="C85" s="169">
        <v>65</v>
      </c>
      <c r="D85" s="119" t="s">
        <v>195</v>
      </c>
      <c r="E85" s="116">
        <v>1</v>
      </c>
      <c r="F85" s="117"/>
      <c r="G85" s="116"/>
      <c r="H85" s="117"/>
      <c r="I85" s="116"/>
      <c r="J85" s="117"/>
      <c r="K85" s="116"/>
      <c r="L85" s="117"/>
      <c r="M85" s="116"/>
      <c r="N85" s="117"/>
      <c r="O85" s="116"/>
      <c r="P85" s="117"/>
      <c r="Q85" s="116"/>
      <c r="R85" s="117"/>
      <c r="S85" s="144" t="e">
        <f t="shared" si="30"/>
        <v>#DIV/0!</v>
      </c>
      <c r="T85" s="144" t="e">
        <f t="shared" si="31"/>
        <v>#DIV/0!</v>
      </c>
    </row>
    <row r="86" spans="1:20" s="8" customFormat="1" ht="24" customHeight="1" thickBot="1">
      <c r="A86" s="247"/>
      <c r="B86" s="244"/>
      <c r="C86" s="169">
        <v>66</v>
      </c>
      <c r="D86" s="125" t="s">
        <v>196</v>
      </c>
      <c r="E86" s="116">
        <v>1</v>
      </c>
      <c r="F86" s="117"/>
      <c r="G86" s="116"/>
      <c r="H86" s="117"/>
      <c r="I86" s="116"/>
      <c r="J86" s="117"/>
      <c r="K86" s="116"/>
      <c r="L86" s="117"/>
      <c r="M86" s="116"/>
      <c r="N86" s="117"/>
      <c r="O86" s="116"/>
      <c r="P86" s="117"/>
      <c r="Q86" s="116"/>
      <c r="R86" s="117"/>
      <c r="S86" s="144" t="e">
        <f t="shared" si="30"/>
        <v>#DIV/0!</v>
      </c>
      <c r="T86" s="144" t="e">
        <f t="shared" si="31"/>
        <v>#DIV/0!</v>
      </c>
    </row>
    <row r="87" spans="1:20" s="8" customFormat="1" ht="24" customHeight="1" thickBot="1">
      <c r="A87" s="247"/>
      <c r="B87" s="234" t="s">
        <v>14</v>
      </c>
      <c r="C87" s="169">
        <v>67</v>
      </c>
      <c r="D87" s="170" t="s">
        <v>187</v>
      </c>
      <c r="E87" s="116">
        <v>1</v>
      </c>
      <c r="F87" s="117"/>
      <c r="G87" s="116"/>
      <c r="H87" s="117"/>
      <c r="I87" s="116"/>
      <c r="J87" s="117"/>
      <c r="K87" s="116"/>
      <c r="L87" s="117"/>
      <c r="M87" s="116"/>
      <c r="N87" s="117"/>
      <c r="O87" s="116"/>
      <c r="P87" s="117"/>
      <c r="Q87" s="116"/>
      <c r="R87" s="117"/>
      <c r="S87" s="144" t="e">
        <f t="shared" ref="S87:S89" si="32">AVERAGE(G87,I87,K87,M87,O87,Q87)</f>
        <v>#DIV/0!</v>
      </c>
      <c r="T87" s="144" t="e">
        <f t="shared" ref="T87:T89" si="33">AVERAGE(H87,J87,L87,N87,P87,R87)</f>
        <v>#DIV/0!</v>
      </c>
    </row>
    <row r="88" spans="1:20" s="8" customFormat="1" ht="24" customHeight="1" thickBot="1">
      <c r="A88" s="247"/>
      <c r="B88" s="246"/>
      <c r="C88" s="169">
        <v>68</v>
      </c>
      <c r="D88" s="115" t="s">
        <v>188</v>
      </c>
      <c r="E88" s="122">
        <v>1</v>
      </c>
      <c r="F88" s="123"/>
      <c r="G88" s="122"/>
      <c r="H88" s="123"/>
      <c r="I88" s="122"/>
      <c r="J88" s="123"/>
      <c r="K88" s="122"/>
      <c r="L88" s="123"/>
      <c r="M88" s="122"/>
      <c r="N88" s="123"/>
      <c r="O88" s="122"/>
      <c r="P88" s="123"/>
      <c r="Q88" s="122"/>
      <c r="R88" s="123"/>
      <c r="S88" s="144" t="e">
        <f t="shared" si="32"/>
        <v>#DIV/0!</v>
      </c>
      <c r="T88" s="144" t="e">
        <f t="shared" si="33"/>
        <v>#DIV/0!</v>
      </c>
    </row>
    <row r="89" spans="1:20" s="8" customFormat="1" ht="24" customHeight="1" thickBot="1">
      <c r="A89" s="247"/>
      <c r="B89" s="246"/>
      <c r="C89" s="169">
        <v>69</v>
      </c>
      <c r="D89" s="115" t="s">
        <v>189</v>
      </c>
      <c r="E89" s="116">
        <v>1</v>
      </c>
      <c r="F89" s="117"/>
      <c r="G89" s="116"/>
      <c r="H89" s="117"/>
      <c r="I89" s="116"/>
      <c r="J89" s="117"/>
      <c r="K89" s="116"/>
      <c r="L89" s="117"/>
      <c r="M89" s="116"/>
      <c r="N89" s="117"/>
      <c r="O89" s="116"/>
      <c r="P89" s="117"/>
      <c r="Q89" s="116"/>
      <c r="R89" s="117"/>
      <c r="S89" s="144" t="e">
        <f t="shared" si="32"/>
        <v>#DIV/0!</v>
      </c>
      <c r="T89" s="144" t="e">
        <f t="shared" si="33"/>
        <v>#DIV/0!</v>
      </c>
    </row>
    <row r="90" spans="1:20" s="8" customFormat="1" ht="24" customHeight="1">
      <c r="A90" s="161"/>
      <c r="B90" s="148"/>
      <c r="C90" s="149"/>
      <c r="D90" s="150" t="s">
        <v>144</v>
      </c>
      <c r="E90" s="162">
        <f>SUM(E73:E89)</f>
        <v>17</v>
      </c>
      <c r="F90" s="162">
        <f t="shared" ref="F90:R90" si="34">SUM(F73:F89)</f>
        <v>0</v>
      </c>
      <c r="G90" s="162">
        <f t="shared" si="34"/>
        <v>0</v>
      </c>
      <c r="H90" s="162">
        <f t="shared" si="34"/>
        <v>0</v>
      </c>
      <c r="I90" s="162">
        <f t="shared" si="34"/>
        <v>0</v>
      </c>
      <c r="J90" s="162">
        <f t="shared" si="34"/>
        <v>0</v>
      </c>
      <c r="K90" s="162">
        <f t="shared" si="34"/>
        <v>0</v>
      </c>
      <c r="L90" s="162">
        <f t="shared" si="34"/>
        <v>0</v>
      </c>
      <c r="M90" s="162">
        <f t="shared" si="34"/>
        <v>0</v>
      </c>
      <c r="N90" s="162">
        <f t="shared" si="34"/>
        <v>0</v>
      </c>
      <c r="O90" s="162">
        <f t="shared" si="34"/>
        <v>0</v>
      </c>
      <c r="P90" s="162">
        <f t="shared" si="34"/>
        <v>0</v>
      </c>
      <c r="Q90" s="162">
        <f t="shared" si="34"/>
        <v>0</v>
      </c>
      <c r="R90" s="162">
        <f t="shared" si="34"/>
        <v>0</v>
      </c>
      <c r="S90" s="163" t="e">
        <f t="shared" ref="S90" si="35">SUM(S73:S89)</f>
        <v>#DIV/0!</v>
      </c>
      <c r="T90" s="164" t="e">
        <f t="shared" ref="T90" si="36">SUM(T73:T89)</f>
        <v>#DIV/0!</v>
      </c>
    </row>
    <row r="91" spans="1:20" s="8" customFormat="1" ht="24" customHeight="1" thickBot="1">
      <c r="A91" s="165"/>
      <c r="B91" s="151"/>
      <c r="C91" s="152"/>
      <c r="D91" s="153" t="s">
        <v>107</v>
      </c>
      <c r="E91" s="166">
        <f>E90/17*100</f>
        <v>100</v>
      </c>
      <c r="F91" s="166">
        <f t="shared" ref="F91:R91" si="37">F90/17*100</f>
        <v>0</v>
      </c>
      <c r="G91" s="166">
        <f t="shared" si="37"/>
        <v>0</v>
      </c>
      <c r="H91" s="166">
        <f t="shared" si="37"/>
        <v>0</v>
      </c>
      <c r="I91" s="166">
        <f t="shared" si="37"/>
        <v>0</v>
      </c>
      <c r="J91" s="166">
        <f t="shared" si="37"/>
        <v>0</v>
      </c>
      <c r="K91" s="166">
        <f t="shared" si="37"/>
        <v>0</v>
      </c>
      <c r="L91" s="166">
        <f t="shared" si="37"/>
        <v>0</v>
      </c>
      <c r="M91" s="166">
        <f t="shared" si="37"/>
        <v>0</v>
      </c>
      <c r="N91" s="166">
        <f t="shared" si="37"/>
        <v>0</v>
      </c>
      <c r="O91" s="166">
        <f t="shared" si="37"/>
        <v>0</v>
      </c>
      <c r="P91" s="166">
        <f t="shared" si="37"/>
        <v>0</v>
      </c>
      <c r="Q91" s="166">
        <f t="shared" si="37"/>
        <v>0</v>
      </c>
      <c r="R91" s="166">
        <f t="shared" si="37"/>
        <v>0</v>
      </c>
      <c r="S91" s="171" t="e">
        <f t="shared" ref="S91" si="38">S90/17*100</f>
        <v>#DIV/0!</v>
      </c>
      <c r="T91" s="171" t="e">
        <f t="shared" ref="T91" si="39">T90/17*100</f>
        <v>#DIV/0!</v>
      </c>
    </row>
    <row r="92" spans="1:20" ht="24" customHeight="1">
      <c r="A92" s="198" t="s">
        <v>160</v>
      </c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39"/>
      <c r="T92" s="139"/>
    </row>
    <row r="93" spans="1:20" ht="24" customHeight="1" thickBot="1">
      <c r="A93" s="206" t="s">
        <v>145</v>
      </c>
      <c r="B93" s="206"/>
      <c r="C93" s="206"/>
      <c r="D93" s="206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139"/>
      <c r="T93" s="139"/>
    </row>
    <row r="94" spans="1:20" ht="24" customHeight="1" thickTop="1" thickBot="1">
      <c r="A94" s="238" t="s">
        <v>0</v>
      </c>
      <c r="B94" s="240" t="s">
        <v>1</v>
      </c>
      <c r="C94" s="240" t="s">
        <v>154</v>
      </c>
      <c r="D94" s="240" t="s">
        <v>2</v>
      </c>
      <c r="E94" s="242" t="s">
        <v>161</v>
      </c>
      <c r="F94" s="242"/>
      <c r="G94" s="242" t="s">
        <v>162</v>
      </c>
      <c r="H94" s="242"/>
      <c r="I94" s="242" t="s">
        <v>163</v>
      </c>
      <c r="J94" s="242"/>
      <c r="K94" s="226" t="s">
        <v>209</v>
      </c>
      <c r="L94" s="226"/>
      <c r="M94" s="226" t="s">
        <v>164</v>
      </c>
      <c r="N94" s="226"/>
      <c r="O94" s="226" t="s">
        <v>165</v>
      </c>
      <c r="P94" s="226"/>
      <c r="Q94" s="228" t="s">
        <v>166</v>
      </c>
      <c r="R94" s="229"/>
      <c r="S94" s="226" t="s">
        <v>124</v>
      </c>
      <c r="T94" s="226"/>
    </row>
    <row r="95" spans="1:20" ht="24" customHeight="1" thickTop="1" thickBot="1">
      <c r="A95" s="239"/>
      <c r="B95" s="241"/>
      <c r="C95" s="241"/>
      <c r="D95" s="241"/>
      <c r="E95" s="140" t="s">
        <v>147</v>
      </c>
      <c r="F95" s="140" t="s">
        <v>148</v>
      </c>
      <c r="G95" s="140" t="s">
        <v>147</v>
      </c>
      <c r="H95" s="140" t="s">
        <v>148</v>
      </c>
      <c r="I95" s="140" t="s">
        <v>147</v>
      </c>
      <c r="J95" s="140" t="s">
        <v>148</v>
      </c>
      <c r="K95" s="140" t="s">
        <v>147</v>
      </c>
      <c r="L95" s="140" t="s">
        <v>148</v>
      </c>
      <c r="M95" s="140" t="s">
        <v>147</v>
      </c>
      <c r="N95" s="140" t="s">
        <v>148</v>
      </c>
      <c r="O95" s="140" t="s">
        <v>147</v>
      </c>
      <c r="P95" s="141" t="s">
        <v>148</v>
      </c>
      <c r="Q95" s="140" t="s">
        <v>147</v>
      </c>
      <c r="R95" s="141" t="s">
        <v>148</v>
      </c>
      <c r="S95" s="140" t="s">
        <v>147</v>
      </c>
      <c r="T95" s="141" t="s">
        <v>148</v>
      </c>
    </row>
    <row r="96" spans="1:20" ht="24" customHeight="1">
      <c r="A96" s="258" t="s">
        <v>12</v>
      </c>
      <c r="B96" s="252" t="s">
        <v>140</v>
      </c>
      <c r="C96" s="169">
        <v>70</v>
      </c>
      <c r="D96" s="170" t="s">
        <v>211</v>
      </c>
      <c r="E96" s="111">
        <v>1</v>
      </c>
      <c r="F96" s="112"/>
      <c r="G96" s="111"/>
      <c r="H96" s="112"/>
      <c r="I96" s="111"/>
      <c r="J96" s="112"/>
      <c r="K96" s="111"/>
      <c r="L96" s="112"/>
      <c r="M96" s="111"/>
      <c r="N96" s="112"/>
      <c r="O96" s="111"/>
      <c r="P96" s="112"/>
      <c r="Q96" s="111"/>
      <c r="R96" s="112"/>
      <c r="S96" s="113">
        <f t="shared" ref="S96:S106" si="40">AVERAGE(E96,G96,I96,K96,M96,O96,Q96)</f>
        <v>1</v>
      </c>
      <c r="T96" s="113" t="e">
        <f t="shared" ref="T96:T106" si="41">AVERAGE(F96,H96,J96,L96,N96,P96,R96)</f>
        <v>#DIV/0!</v>
      </c>
    </row>
    <row r="97" spans="1:24" ht="24" customHeight="1">
      <c r="A97" s="259"/>
      <c r="B97" s="249"/>
      <c r="C97" s="143">
        <v>71</v>
      </c>
      <c r="D97" s="115" t="s">
        <v>92</v>
      </c>
      <c r="E97" s="116">
        <v>1</v>
      </c>
      <c r="F97" s="117"/>
      <c r="G97" s="116"/>
      <c r="H97" s="117"/>
      <c r="I97" s="116"/>
      <c r="J97" s="117"/>
      <c r="K97" s="116"/>
      <c r="L97" s="117"/>
      <c r="M97" s="116"/>
      <c r="N97" s="117"/>
      <c r="O97" s="116"/>
      <c r="P97" s="117"/>
      <c r="Q97" s="116"/>
      <c r="R97" s="117"/>
      <c r="S97" s="113">
        <f t="shared" si="40"/>
        <v>1</v>
      </c>
      <c r="T97" s="113" t="e">
        <f t="shared" si="41"/>
        <v>#DIV/0!</v>
      </c>
    </row>
    <row r="98" spans="1:24" ht="24" customHeight="1">
      <c r="A98" s="259"/>
      <c r="B98" s="249"/>
      <c r="C98" s="143">
        <v>72</v>
      </c>
      <c r="D98" s="115" t="s">
        <v>93</v>
      </c>
      <c r="E98" s="116">
        <v>1</v>
      </c>
      <c r="F98" s="117"/>
      <c r="G98" s="116"/>
      <c r="H98" s="117"/>
      <c r="I98" s="116"/>
      <c r="J98" s="117"/>
      <c r="K98" s="116"/>
      <c r="L98" s="117"/>
      <c r="M98" s="116"/>
      <c r="N98" s="117"/>
      <c r="O98" s="116"/>
      <c r="P98" s="117"/>
      <c r="Q98" s="116"/>
      <c r="R98" s="117"/>
      <c r="S98" s="113">
        <f t="shared" si="40"/>
        <v>1</v>
      </c>
      <c r="T98" s="113" t="e">
        <f t="shared" si="41"/>
        <v>#DIV/0!</v>
      </c>
    </row>
    <row r="99" spans="1:24" ht="24" customHeight="1" thickBot="1">
      <c r="A99" s="259"/>
      <c r="B99" s="249"/>
      <c r="C99" s="143">
        <v>73</v>
      </c>
      <c r="D99" s="115" t="s">
        <v>94</v>
      </c>
      <c r="E99" s="116">
        <v>1</v>
      </c>
      <c r="F99" s="117"/>
      <c r="G99" s="116"/>
      <c r="H99" s="117"/>
      <c r="I99" s="116"/>
      <c r="J99" s="117"/>
      <c r="K99" s="116"/>
      <c r="L99" s="117"/>
      <c r="M99" s="116"/>
      <c r="N99" s="117"/>
      <c r="O99" s="116"/>
      <c r="P99" s="117"/>
      <c r="Q99" s="116"/>
      <c r="R99" s="117"/>
      <c r="S99" s="113">
        <f t="shared" si="40"/>
        <v>1</v>
      </c>
      <c r="T99" s="113" t="e">
        <f t="shared" si="41"/>
        <v>#DIV/0!</v>
      </c>
    </row>
    <row r="100" spans="1:24" ht="24" customHeight="1">
      <c r="A100" s="259"/>
      <c r="B100" s="249"/>
      <c r="C100" s="143">
        <v>74</v>
      </c>
      <c r="D100" s="115" t="s">
        <v>61</v>
      </c>
      <c r="E100" s="122">
        <v>1</v>
      </c>
      <c r="F100" s="123"/>
      <c r="G100" s="122"/>
      <c r="H100" s="123"/>
      <c r="I100" s="122"/>
      <c r="J100" s="123"/>
      <c r="K100" s="122"/>
      <c r="L100" s="123"/>
      <c r="M100" s="122"/>
      <c r="N100" s="123"/>
      <c r="O100" s="122"/>
      <c r="P100" s="123"/>
      <c r="Q100" s="122"/>
      <c r="R100" s="123"/>
      <c r="S100" s="113">
        <f t="shared" si="40"/>
        <v>1</v>
      </c>
      <c r="T100" s="113" t="e">
        <f t="shared" si="41"/>
        <v>#DIV/0!</v>
      </c>
    </row>
    <row r="101" spans="1:24" ht="24" customHeight="1">
      <c r="A101" s="259"/>
      <c r="B101" s="249"/>
      <c r="C101" s="143">
        <v>75</v>
      </c>
      <c r="D101" s="115" t="s">
        <v>10</v>
      </c>
      <c r="E101" s="116">
        <v>1</v>
      </c>
      <c r="F101" s="117"/>
      <c r="G101" s="116"/>
      <c r="H101" s="117"/>
      <c r="I101" s="116"/>
      <c r="J101" s="117"/>
      <c r="K101" s="116"/>
      <c r="L101" s="117"/>
      <c r="M101" s="116"/>
      <c r="N101" s="117"/>
      <c r="O101" s="116"/>
      <c r="P101" s="117"/>
      <c r="Q101" s="116"/>
      <c r="R101" s="117"/>
      <c r="S101" s="113">
        <f t="shared" si="40"/>
        <v>1</v>
      </c>
      <c r="T101" s="113" t="e">
        <f t="shared" si="41"/>
        <v>#DIV/0!</v>
      </c>
    </row>
    <row r="102" spans="1:24" ht="24" customHeight="1">
      <c r="A102" s="259"/>
      <c r="B102" s="249"/>
      <c r="C102" s="143">
        <v>76</v>
      </c>
      <c r="D102" s="115" t="s">
        <v>11</v>
      </c>
      <c r="E102" s="116">
        <v>1</v>
      </c>
      <c r="F102" s="117"/>
      <c r="G102" s="116"/>
      <c r="H102" s="117"/>
      <c r="I102" s="116"/>
      <c r="J102" s="117"/>
      <c r="K102" s="116"/>
      <c r="L102" s="117"/>
      <c r="M102" s="116"/>
      <c r="N102" s="117"/>
      <c r="O102" s="116"/>
      <c r="P102" s="117"/>
      <c r="Q102" s="116"/>
      <c r="R102" s="117"/>
      <c r="S102" s="113">
        <f t="shared" si="40"/>
        <v>1</v>
      </c>
      <c r="T102" s="113" t="e">
        <f t="shared" si="41"/>
        <v>#DIV/0!</v>
      </c>
    </row>
    <row r="103" spans="1:24" ht="24" customHeight="1" thickBot="1">
      <c r="A103" s="259"/>
      <c r="B103" s="249"/>
      <c r="C103" s="143">
        <v>77</v>
      </c>
      <c r="D103" s="115" t="s">
        <v>60</v>
      </c>
      <c r="E103" s="116">
        <v>1</v>
      </c>
      <c r="F103" s="117"/>
      <c r="G103" s="116"/>
      <c r="H103" s="117"/>
      <c r="I103" s="116"/>
      <c r="J103" s="117"/>
      <c r="K103" s="116"/>
      <c r="L103" s="117"/>
      <c r="M103" s="116"/>
      <c r="N103" s="117"/>
      <c r="O103" s="116"/>
      <c r="P103" s="117"/>
      <c r="Q103" s="116"/>
      <c r="R103" s="117"/>
      <c r="S103" s="113">
        <f t="shared" si="40"/>
        <v>1</v>
      </c>
      <c r="T103" s="113" t="e">
        <f t="shared" si="41"/>
        <v>#DIV/0!</v>
      </c>
    </row>
    <row r="104" spans="1:24" ht="24" customHeight="1" thickBot="1">
      <c r="A104" s="259"/>
      <c r="B104" s="249"/>
      <c r="C104" s="143">
        <v>78</v>
      </c>
      <c r="D104" s="115" t="s">
        <v>95</v>
      </c>
      <c r="E104" s="116">
        <v>1</v>
      </c>
      <c r="F104" s="117"/>
      <c r="G104" s="116"/>
      <c r="H104" s="117"/>
      <c r="I104" s="116"/>
      <c r="J104" s="117"/>
      <c r="K104" s="116"/>
      <c r="L104" s="117"/>
      <c r="M104" s="116"/>
      <c r="N104" s="117"/>
      <c r="O104" s="116"/>
      <c r="P104" s="117"/>
      <c r="Q104" s="116"/>
      <c r="R104" s="117"/>
      <c r="S104" s="113">
        <f t="shared" si="40"/>
        <v>1</v>
      </c>
      <c r="T104" s="113" t="e">
        <f t="shared" si="41"/>
        <v>#DIV/0!</v>
      </c>
      <c r="X104" s="99"/>
    </row>
    <row r="105" spans="1:24" ht="24" customHeight="1">
      <c r="A105" s="259"/>
      <c r="B105" s="249"/>
      <c r="C105" s="143">
        <v>79</v>
      </c>
      <c r="D105" s="115" t="s">
        <v>63</v>
      </c>
      <c r="E105" s="122">
        <v>1</v>
      </c>
      <c r="F105" s="123"/>
      <c r="G105" s="122"/>
      <c r="H105" s="123"/>
      <c r="I105" s="122"/>
      <c r="J105" s="123"/>
      <c r="K105" s="122"/>
      <c r="L105" s="123"/>
      <c r="M105" s="122"/>
      <c r="N105" s="123"/>
      <c r="O105" s="122"/>
      <c r="P105" s="123"/>
      <c r="Q105" s="122"/>
      <c r="R105" s="123"/>
      <c r="S105" s="113">
        <f t="shared" si="40"/>
        <v>1</v>
      </c>
      <c r="T105" s="113" t="e">
        <f t="shared" si="41"/>
        <v>#DIV/0!</v>
      </c>
    </row>
    <row r="106" spans="1:24" ht="24" customHeight="1" thickBot="1">
      <c r="A106" s="260"/>
      <c r="B106" s="250"/>
      <c r="C106" s="143">
        <v>80</v>
      </c>
      <c r="D106" s="119" t="s">
        <v>96</v>
      </c>
      <c r="E106" s="116">
        <v>1</v>
      </c>
      <c r="F106" s="117"/>
      <c r="G106" s="116"/>
      <c r="H106" s="117"/>
      <c r="I106" s="116"/>
      <c r="J106" s="117"/>
      <c r="K106" s="116"/>
      <c r="L106" s="117"/>
      <c r="M106" s="116"/>
      <c r="N106" s="117"/>
      <c r="O106" s="116"/>
      <c r="P106" s="117"/>
      <c r="Q106" s="116"/>
      <c r="R106" s="117"/>
      <c r="S106" s="113">
        <f t="shared" si="40"/>
        <v>1</v>
      </c>
      <c r="T106" s="113" t="e">
        <f t="shared" si="41"/>
        <v>#DIV/0!</v>
      </c>
    </row>
    <row r="107" spans="1:24" ht="24" customHeight="1">
      <c r="A107" s="172"/>
      <c r="B107" s="148"/>
      <c r="C107" s="149"/>
      <c r="D107" s="150" t="s">
        <v>142</v>
      </c>
      <c r="E107" s="162">
        <f>SUM(E96:E106)</f>
        <v>11</v>
      </c>
      <c r="F107" s="162">
        <f t="shared" ref="F107:R107" si="42">SUM(F96:F106)</f>
        <v>0</v>
      </c>
      <c r="G107" s="162">
        <f t="shared" si="42"/>
        <v>0</v>
      </c>
      <c r="H107" s="162">
        <f t="shared" si="42"/>
        <v>0</v>
      </c>
      <c r="I107" s="162">
        <f t="shared" si="42"/>
        <v>0</v>
      </c>
      <c r="J107" s="162">
        <f t="shared" si="42"/>
        <v>0</v>
      </c>
      <c r="K107" s="162">
        <f t="shared" si="42"/>
        <v>0</v>
      </c>
      <c r="L107" s="162">
        <f t="shared" si="42"/>
        <v>0</v>
      </c>
      <c r="M107" s="162">
        <f t="shared" si="42"/>
        <v>0</v>
      </c>
      <c r="N107" s="162">
        <f t="shared" si="42"/>
        <v>0</v>
      </c>
      <c r="O107" s="162">
        <f t="shared" si="42"/>
        <v>0</v>
      </c>
      <c r="P107" s="162">
        <f t="shared" si="42"/>
        <v>0</v>
      </c>
      <c r="Q107" s="162">
        <f t="shared" si="42"/>
        <v>0</v>
      </c>
      <c r="R107" s="162">
        <f t="shared" si="42"/>
        <v>0</v>
      </c>
      <c r="S107" s="163">
        <f t="shared" ref="S107" si="43">SUM(S96:S106)</f>
        <v>11</v>
      </c>
      <c r="T107" s="164" t="e">
        <f t="shared" ref="T107" si="44">SUM(T96:T106)</f>
        <v>#DIV/0!</v>
      </c>
    </row>
    <row r="108" spans="1:24" ht="24" customHeight="1" thickBot="1">
      <c r="A108" s="172"/>
      <c r="B108" s="151"/>
      <c r="C108" s="152"/>
      <c r="D108" s="153" t="s">
        <v>107</v>
      </c>
      <c r="E108" s="166">
        <f>E107/11*100</f>
        <v>100</v>
      </c>
      <c r="F108" s="166">
        <f t="shared" ref="F108:R108" si="45">F107/11*100</f>
        <v>0</v>
      </c>
      <c r="G108" s="166">
        <f t="shared" si="45"/>
        <v>0</v>
      </c>
      <c r="H108" s="166">
        <f t="shared" si="45"/>
        <v>0</v>
      </c>
      <c r="I108" s="166">
        <f t="shared" si="45"/>
        <v>0</v>
      </c>
      <c r="J108" s="166">
        <f t="shared" si="45"/>
        <v>0</v>
      </c>
      <c r="K108" s="166">
        <f t="shared" si="45"/>
        <v>0</v>
      </c>
      <c r="L108" s="166">
        <f t="shared" si="45"/>
        <v>0</v>
      </c>
      <c r="M108" s="166">
        <f t="shared" si="45"/>
        <v>0</v>
      </c>
      <c r="N108" s="166">
        <f t="shared" si="45"/>
        <v>0</v>
      </c>
      <c r="O108" s="166">
        <f t="shared" si="45"/>
        <v>0</v>
      </c>
      <c r="P108" s="166">
        <f t="shared" si="45"/>
        <v>0</v>
      </c>
      <c r="Q108" s="166">
        <f t="shared" si="45"/>
        <v>0</v>
      </c>
      <c r="R108" s="166">
        <f t="shared" si="45"/>
        <v>0</v>
      </c>
      <c r="S108" s="171">
        <f t="shared" ref="S108" si="46">S107/11*100</f>
        <v>100</v>
      </c>
      <c r="T108" s="171" t="e">
        <f t="shared" ref="T108" si="47">T107/11*100</f>
        <v>#DIV/0!</v>
      </c>
    </row>
    <row r="109" spans="1:24" ht="24" customHeight="1">
      <c r="A109" s="253"/>
      <c r="B109" s="253"/>
      <c r="C109" s="169">
        <v>81</v>
      </c>
      <c r="D109" s="170" t="s">
        <v>197</v>
      </c>
      <c r="E109" s="116">
        <v>1</v>
      </c>
      <c r="F109" s="117"/>
      <c r="G109" s="116"/>
      <c r="H109" s="117"/>
      <c r="I109" s="116"/>
      <c r="J109" s="117"/>
      <c r="K109" s="116"/>
      <c r="L109" s="117"/>
      <c r="M109" s="116"/>
      <c r="N109" s="117"/>
      <c r="O109" s="116"/>
      <c r="P109" s="117"/>
      <c r="Q109" s="116"/>
      <c r="R109" s="117"/>
      <c r="S109" s="113">
        <f t="shared" ref="S109:S128" si="48">AVERAGE(E109,G109,I109,K109,M109,O109,Q109)</f>
        <v>1</v>
      </c>
      <c r="T109" s="113" t="e">
        <f t="shared" ref="T109:T128" si="49">AVERAGE(F109,H109,J109,L109,N109,P109,R109)</f>
        <v>#DIV/0!</v>
      </c>
    </row>
    <row r="110" spans="1:24" ht="24" customHeight="1">
      <c r="A110" s="253"/>
      <c r="B110" s="253"/>
      <c r="C110" s="169">
        <v>82</v>
      </c>
      <c r="D110" s="170" t="s">
        <v>198</v>
      </c>
      <c r="E110" s="116">
        <v>1</v>
      </c>
      <c r="F110" s="117"/>
      <c r="G110" s="116"/>
      <c r="H110" s="117"/>
      <c r="I110" s="116"/>
      <c r="J110" s="117"/>
      <c r="K110" s="116"/>
      <c r="L110" s="117"/>
      <c r="M110" s="116"/>
      <c r="N110" s="117"/>
      <c r="O110" s="116"/>
      <c r="P110" s="117"/>
      <c r="Q110" s="116"/>
      <c r="R110" s="117"/>
      <c r="S110" s="113">
        <f t="shared" si="48"/>
        <v>1</v>
      </c>
      <c r="T110" s="113" t="e">
        <f t="shared" si="49"/>
        <v>#DIV/0!</v>
      </c>
    </row>
    <row r="111" spans="1:24" ht="24" customHeight="1">
      <c r="A111" s="253"/>
      <c r="B111" s="253"/>
      <c r="C111" s="169">
        <v>83</v>
      </c>
      <c r="D111" s="170" t="s">
        <v>199</v>
      </c>
      <c r="E111" s="116">
        <v>1</v>
      </c>
      <c r="F111" s="117"/>
      <c r="G111" s="116"/>
      <c r="H111" s="117"/>
      <c r="I111" s="116"/>
      <c r="J111" s="117"/>
      <c r="K111" s="116"/>
      <c r="L111" s="117"/>
      <c r="M111" s="116"/>
      <c r="N111" s="117"/>
      <c r="O111" s="116"/>
      <c r="P111" s="117"/>
      <c r="Q111" s="116"/>
      <c r="R111" s="117"/>
      <c r="S111" s="113">
        <f t="shared" si="48"/>
        <v>1</v>
      </c>
      <c r="T111" s="113" t="e">
        <f t="shared" si="49"/>
        <v>#DIV/0!</v>
      </c>
    </row>
    <row r="112" spans="1:24" ht="24" customHeight="1">
      <c r="A112" s="253"/>
      <c r="B112" s="253"/>
      <c r="C112" s="169">
        <v>84</v>
      </c>
      <c r="D112" s="170" t="s">
        <v>200</v>
      </c>
      <c r="E112" s="116">
        <v>1</v>
      </c>
      <c r="F112" s="117"/>
      <c r="G112" s="116"/>
      <c r="H112" s="117"/>
      <c r="I112" s="116"/>
      <c r="J112" s="117"/>
      <c r="K112" s="116"/>
      <c r="L112" s="117"/>
      <c r="M112" s="116"/>
      <c r="N112" s="117"/>
      <c r="O112" s="116"/>
      <c r="P112" s="117"/>
      <c r="Q112" s="116"/>
      <c r="R112" s="117"/>
      <c r="S112" s="113">
        <f t="shared" si="48"/>
        <v>1</v>
      </c>
      <c r="T112" s="113" t="e">
        <f t="shared" si="49"/>
        <v>#DIV/0!</v>
      </c>
    </row>
    <row r="113" spans="1:20" ht="24" customHeight="1">
      <c r="A113" s="253"/>
      <c r="B113" s="253"/>
      <c r="C113" s="169">
        <v>85</v>
      </c>
      <c r="D113" s="170" t="s">
        <v>201</v>
      </c>
      <c r="E113" s="116">
        <v>1</v>
      </c>
      <c r="F113" s="117"/>
      <c r="G113" s="116"/>
      <c r="H113" s="117"/>
      <c r="I113" s="116"/>
      <c r="J113" s="117"/>
      <c r="K113" s="116"/>
      <c r="L113" s="117"/>
      <c r="M113" s="116"/>
      <c r="N113" s="117"/>
      <c r="O113" s="116"/>
      <c r="P113" s="117"/>
      <c r="Q113" s="116"/>
      <c r="R113" s="117"/>
      <c r="S113" s="113">
        <f t="shared" si="48"/>
        <v>1</v>
      </c>
      <c r="T113" s="113" t="e">
        <f t="shared" si="49"/>
        <v>#DIV/0!</v>
      </c>
    </row>
    <row r="114" spans="1:20" ht="24" customHeight="1">
      <c r="A114" s="253"/>
      <c r="B114" s="253"/>
      <c r="C114" s="169">
        <v>86</v>
      </c>
      <c r="D114" s="170" t="s">
        <v>202</v>
      </c>
      <c r="E114" s="116">
        <v>1</v>
      </c>
      <c r="F114" s="117"/>
      <c r="G114" s="116"/>
      <c r="H114" s="117"/>
      <c r="I114" s="116"/>
      <c r="J114" s="117"/>
      <c r="K114" s="116"/>
      <c r="L114" s="117"/>
      <c r="M114" s="116"/>
      <c r="N114" s="117"/>
      <c r="O114" s="116"/>
      <c r="P114" s="117"/>
      <c r="Q114" s="116"/>
      <c r="R114" s="117"/>
      <c r="S114" s="113">
        <f t="shared" si="48"/>
        <v>1</v>
      </c>
      <c r="T114" s="113" t="e">
        <f t="shared" si="49"/>
        <v>#DIV/0!</v>
      </c>
    </row>
    <row r="115" spans="1:20" ht="24" customHeight="1">
      <c r="A115" s="253"/>
      <c r="B115" s="253"/>
      <c r="C115" s="169">
        <v>87</v>
      </c>
      <c r="D115" s="170" t="s">
        <v>204</v>
      </c>
      <c r="E115" s="116">
        <v>1</v>
      </c>
      <c r="F115" s="117"/>
      <c r="G115" s="116"/>
      <c r="H115" s="117"/>
      <c r="I115" s="116"/>
      <c r="J115" s="117"/>
      <c r="K115" s="116"/>
      <c r="L115" s="117"/>
      <c r="M115" s="116"/>
      <c r="N115" s="117"/>
      <c r="O115" s="116"/>
      <c r="P115" s="117"/>
      <c r="Q115" s="116"/>
      <c r="R115" s="117"/>
      <c r="S115" s="113">
        <f t="shared" si="48"/>
        <v>1</v>
      </c>
      <c r="T115" s="113" t="e">
        <f t="shared" si="49"/>
        <v>#DIV/0!</v>
      </c>
    </row>
    <row r="116" spans="1:20" ht="24" customHeight="1">
      <c r="A116" s="253"/>
      <c r="B116" s="253"/>
      <c r="C116" s="169">
        <v>88</v>
      </c>
      <c r="D116" s="173" t="s">
        <v>205</v>
      </c>
      <c r="E116" s="116">
        <v>1</v>
      </c>
      <c r="F116" s="117"/>
      <c r="G116" s="116"/>
      <c r="H116" s="117"/>
      <c r="I116" s="116"/>
      <c r="J116" s="117"/>
      <c r="K116" s="116"/>
      <c r="L116" s="117"/>
      <c r="M116" s="116"/>
      <c r="N116" s="117"/>
      <c r="O116" s="116"/>
      <c r="P116" s="117"/>
      <c r="Q116" s="116"/>
      <c r="R116" s="117"/>
      <c r="S116" s="113">
        <f t="shared" si="48"/>
        <v>1</v>
      </c>
      <c r="T116" s="113" t="e">
        <f t="shared" si="49"/>
        <v>#DIV/0!</v>
      </c>
    </row>
    <row r="117" spans="1:20" ht="24" customHeight="1">
      <c r="A117" s="253"/>
      <c r="B117" s="253"/>
      <c r="C117" s="169">
        <v>89</v>
      </c>
      <c r="D117" s="174" t="s">
        <v>208</v>
      </c>
      <c r="E117" s="111">
        <v>1</v>
      </c>
      <c r="F117" s="112"/>
      <c r="G117" s="111"/>
      <c r="H117" s="112"/>
      <c r="I117" s="111"/>
      <c r="J117" s="112"/>
      <c r="K117" s="111"/>
      <c r="L117" s="112"/>
      <c r="M117" s="111"/>
      <c r="N117" s="112"/>
      <c r="O117" s="111"/>
      <c r="P117" s="112"/>
      <c r="Q117" s="111"/>
      <c r="R117" s="112"/>
      <c r="S117" s="113">
        <f t="shared" si="48"/>
        <v>1</v>
      </c>
      <c r="T117" s="113" t="e">
        <f t="shared" si="49"/>
        <v>#DIV/0!</v>
      </c>
    </row>
    <row r="118" spans="1:20" ht="24" customHeight="1" thickBot="1">
      <c r="A118" s="253"/>
      <c r="B118" s="253"/>
      <c r="C118" s="169">
        <v>90</v>
      </c>
      <c r="D118" s="173" t="s">
        <v>212</v>
      </c>
      <c r="E118" s="111">
        <v>1</v>
      </c>
      <c r="F118" s="112"/>
      <c r="G118" s="111"/>
      <c r="H118" s="112"/>
      <c r="I118" s="111"/>
      <c r="J118" s="112"/>
      <c r="K118" s="111"/>
      <c r="L118" s="112"/>
      <c r="M118" s="111"/>
      <c r="N118" s="112"/>
      <c r="O118" s="111"/>
      <c r="P118" s="112"/>
      <c r="Q118" s="111"/>
      <c r="R118" s="112"/>
      <c r="S118" s="113">
        <f t="shared" si="48"/>
        <v>1</v>
      </c>
      <c r="T118" s="113" t="e">
        <f t="shared" si="49"/>
        <v>#DIV/0!</v>
      </c>
    </row>
    <row r="119" spans="1:20" ht="24" customHeight="1">
      <c r="A119" s="253"/>
      <c r="B119" s="253"/>
      <c r="C119" s="169">
        <v>91</v>
      </c>
      <c r="D119" s="173" t="s">
        <v>206</v>
      </c>
      <c r="E119" s="122">
        <v>1</v>
      </c>
      <c r="F119" s="123"/>
      <c r="G119" s="122"/>
      <c r="H119" s="123"/>
      <c r="I119" s="122"/>
      <c r="J119" s="123"/>
      <c r="K119" s="122"/>
      <c r="L119" s="123"/>
      <c r="M119" s="122"/>
      <c r="N119" s="123"/>
      <c r="O119" s="122"/>
      <c r="P119" s="123"/>
      <c r="Q119" s="122"/>
      <c r="R119" s="123"/>
      <c r="S119" s="113">
        <f t="shared" si="48"/>
        <v>1</v>
      </c>
      <c r="T119" s="113" t="e">
        <f t="shared" si="49"/>
        <v>#DIV/0!</v>
      </c>
    </row>
    <row r="120" spans="1:20" ht="24" customHeight="1">
      <c r="A120" s="253"/>
      <c r="B120" s="253"/>
      <c r="C120" s="169">
        <v>92</v>
      </c>
      <c r="D120" s="173" t="s">
        <v>207</v>
      </c>
      <c r="E120" s="116">
        <v>1</v>
      </c>
      <c r="F120" s="117"/>
      <c r="G120" s="116"/>
      <c r="H120" s="117"/>
      <c r="I120" s="116"/>
      <c r="J120" s="117"/>
      <c r="K120" s="116"/>
      <c r="L120" s="117"/>
      <c r="M120" s="116"/>
      <c r="N120" s="117"/>
      <c r="O120" s="116"/>
      <c r="P120" s="117"/>
      <c r="Q120" s="116"/>
      <c r="R120" s="117"/>
      <c r="S120" s="113">
        <f t="shared" si="48"/>
        <v>1</v>
      </c>
      <c r="T120" s="113" t="e">
        <f t="shared" si="49"/>
        <v>#DIV/0!</v>
      </c>
    </row>
    <row r="121" spans="1:20" ht="24" customHeight="1">
      <c r="A121" s="253"/>
      <c r="B121" s="253"/>
      <c r="C121" s="169">
        <v>93</v>
      </c>
      <c r="D121" s="175" t="s">
        <v>213</v>
      </c>
      <c r="E121" s="116">
        <v>1</v>
      </c>
      <c r="F121" s="117"/>
      <c r="G121" s="116"/>
      <c r="H121" s="117"/>
      <c r="I121" s="116"/>
      <c r="J121" s="117"/>
      <c r="K121" s="116"/>
      <c r="L121" s="117"/>
      <c r="M121" s="116"/>
      <c r="N121" s="117"/>
      <c r="O121" s="116"/>
      <c r="P121" s="117"/>
      <c r="Q121" s="116"/>
      <c r="R121" s="117"/>
      <c r="S121" s="113">
        <f t="shared" si="48"/>
        <v>1</v>
      </c>
      <c r="T121" s="113" t="e">
        <f t="shared" si="49"/>
        <v>#DIV/0!</v>
      </c>
    </row>
    <row r="122" spans="1:20" ht="24" customHeight="1">
      <c r="A122" s="253"/>
      <c r="B122" s="253"/>
      <c r="C122" s="169">
        <v>94</v>
      </c>
      <c r="D122" s="175" t="s">
        <v>214</v>
      </c>
      <c r="E122" s="116">
        <v>1</v>
      </c>
      <c r="F122" s="117"/>
      <c r="G122" s="116"/>
      <c r="H122" s="117"/>
      <c r="I122" s="116"/>
      <c r="J122" s="117"/>
      <c r="K122" s="116"/>
      <c r="L122" s="117"/>
      <c r="M122" s="116"/>
      <c r="N122" s="117"/>
      <c r="O122" s="116"/>
      <c r="P122" s="117"/>
      <c r="Q122" s="116"/>
      <c r="R122" s="117"/>
      <c r="S122" s="113">
        <f t="shared" ref="S122:S123" si="50">AVERAGE(E122,G122,I122,K122,M122,O122,Q122)</f>
        <v>1</v>
      </c>
      <c r="T122" s="113" t="e">
        <f t="shared" ref="T122:T123" si="51">AVERAGE(F122,H122,J122,L122,N122,P122,R122)</f>
        <v>#DIV/0!</v>
      </c>
    </row>
    <row r="123" spans="1:20" ht="24" customHeight="1">
      <c r="A123" s="253"/>
      <c r="B123" s="253"/>
      <c r="C123" s="169">
        <v>95</v>
      </c>
      <c r="D123" s="175" t="s">
        <v>215</v>
      </c>
      <c r="E123" s="116">
        <v>1</v>
      </c>
      <c r="F123" s="117"/>
      <c r="G123" s="116"/>
      <c r="H123" s="117"/>
      <c r="I123" s="116"/>
      <c r="J123" s="117"/>
      <c r="K123" s="116"/>
      <c r="L123" s="117"/>
      <c r="M123" s="116"/>
      <c r="N123" s="117"/>
      <c r="O123" s="116"/>
      <c r="P123" s="117"/>
      <c r="Q123" s="116"/>
      <c r="R123" s="117"/>
      <c r="S123" s="113">
        <f t="shared" si="50"/>
        <v>1</v>
      </c>
      <c r="T123" s="113" t="e">
        <f t="shared" si="51"/>
        <v>#DIV/0!</v>
      </c>
    </row>
    <row r="124" spans="1:20" ht="24" customHeight="1">
      <c r="A124" s="253"/>
      <c r="B124" s="253"/>
      <c r="C124" s="169">
        <v>96</v>
      </c>
      <c r="D124" s="174" t="s">
        <v>203</v>
      </c>
      <c r="E124" s="116">
        <v>1</v>
      </c>
      <c r="F124" s="117"/>
      <c r="G124" s="116"/>
      <c r="H124" s="117"/>
      <c r="I124" s="116"/>
      <c r="J124" s="117"/>
      <c r="K124" s="116"/>
      <c r="L124" s="117"/>
      <c r="M124" s="116"/>
      <c r="N124" s="117"/>
      <c r="O124" s="116"/>
      <c r="P124" s="117"/>
      <c r="Q124" s="116"/>
      <c r="R124" s="117"/>
      <c r="S124" s="113">
        <f t="shared" si="48"/>
        <v>1</v>
      </c>
      <c r="T124" s="113" t="e">
        <f t="shared" si="49"/>
        <v>#DIV/0!</v>
      </c>
    </row>
    <row r="125" spans="1:20" ht="24" customHeight="1">
      <c r="A125" s="253"/>
      <c r="B125" s="253"/>
      <c r="C125" s="169">
        <v>97</v>
      </c>
      <c r="D125" s="173" t="s">
        <v>76</v>
      </c>
      <c r="E125" s="116">
        <v>1</v>
      </c>
      <c r="F125" s="117"/>
      <c r="G125" s="116"/>
      <c r="H125" s="117"/>
      <c r="I125" s="116"/>
      <c r="J125" s="117"/>
      <c r="K125" s="116"/>
      <c r="L125" s="117"/>
      <c r="M125" s="116"/>
      <c r="N125" s="117"/>
      <c r="O125" s="116"/>
      <c r="P125" s="117"/>
      <c r="Q125" s="116"/>
      <c r="R125" s="117"/>
      <c r="S125" s="113">
        <f t="shared" si="48"/>
        <v>1</v>
      </c>
      <c r="T125" s="113" t="e">
        <f t="shared" si="49"/>
        <v>#DIV/0!</v>
      </c>
    </row>
    <row r="126" spans="1:20" ht="24" customHeight="1">
      <c r="A126" s="253"/>
      <c r="B126" s="253"/>
      <c r="C126" s="169">
        <v>98</v>
      </c>
      <c r="D126" s="173" t="s">
        <v>77</v>
      </c>
      <c r="E126" s="116">
        <v>1</v>
      </c>
      <c r="F126" s="117"/>
      <c r="G126" s="116"/>
      <c r="H126" s="117"/>
      <c r="I126" s="116"/>
      <c r="J126" s="117"/>
      <c r="K126" s="116"/>
      <c r="L126" s="117"/>
      <c r="M126" s="116"/>
      <c r="N126" s="117"/>
      <c r="O126" s="116"/>
      <c r="P126" s="117"/>
      <c r="Q126" s="116"/>
      <c r="R126" s="117"/>
      <c r="S126" s="113">
        <f t="shared" si="48"/>
        <v>1</v>
      </c>
      <c r="T126" s="113" t="e">
        <f t="shared" si="49"/>
        <v>#DIV/0!</v>
      </c>
    </row>
    <row r="127" spans="1:20" ht="24" customHeight="1" thickBot="1">
      <c r="A127" s="253"/>
      <c r="B127" s="253"/>
      <c r="C127" s="169">
        <v>99</v>
      </c>
      <c r="D127" s="176" t="s">
        <v>78</v>
      </c>
      <c r="E127" s="111">
        <v>1</v>
      </c>
      <c r="F127" s="112"/>
      <c r="G127" s="111"/>
      <c r="H127" s="112"/>
      <c r="I127" s="111"/>
      <c r="J127" s="112"/>
      <c r="K127" s="111"/>
      <c r="L127" s="112"/>
      <c r="M127" s="111"/>
      <c r="N127" s="112"/>
      <c r="O127" s="111"/>
      <c r="P127" s="112"/>
      <c r="Q127" s="111"/>
      <c r="R127" s="112"/>
      <c r="S127" s="113">
        <f t="shared" si="48"/>
        <v>1</v>
      </c>
      <c r="T127" s="113"/>
    </row>
    <row r="128" spans="1:20" ht="24" customHeight="1" thickBot="1">
      <c r="A128" s="253"/>
      <c r="B128" s="253"/>
      <c r="C128" s="169">
        <v>100</v>
      </c>
      <c r="D128" s="176" t="s">
        <v>216</v>
      </c>
      <c r="E128" s="122">
        <v>1</v>
      </c>
      <c r="F128" s="123"/>
      <c r="G128" s="122"/>
      <c r="H128" s="123"/>
      <c r="I128" s="122"/>
      <c r="J128" s="123"/>
      <c r="K128" s="122"/>
      <c r="L128" s="123"/>
      <c r="M128" s="122"/>
      <c r="N128" s="123"/>
      <c r="O128" s="122"/>
      <c r="P128" s="123"/>
      <c r="Q128" s="122"/>
      <c r="R128" s="123"/>
      <c r="S128" s="113">
        <f t="shared" si="48"/>
        <v>1</v>
      </c>
      <c r="T128" s="113" t="e">
        <f t="shared" si="49"/>
        <v>#DIV/0!</v>
      </c>
    </row>
    <row r="129" spans="1:20" ht="24" customHeight="1">
      <c r="A129" s="177"/>
      <c r="B129" s="148"/>
      <c r="C129" s="149"/>
      <c r="D129" s="150" t="s">
        <v>146</v>
      </c>
      <c r="E129" s="162">
        <f>SUM(E109:E128)</f>
        <v>20</v>
      </c>
      <c r="F129" s="162">
        <f t="shared" ref="F129:R129" si="52">SUM(F109:F128)</f>
        <v>0</v>
      </c>
      <c r="G129" s="162">
        <f t="shared" si="52"/>
        <v>0</v>
      </c>
      <c r="H129" s="162">
        <f t="shared" si="52"/>
        <v>0</v>
      </c>
      <c r="I129" s="162">
        <f t="shared" si="52"/>
        <v>0</v>
      </c>
      <c r="J129" s="162">
        <f t="shared" si="52"/>
        <v>0</v>
      </c>
      <c r="K129" s="162">
        <f t="shared" si="52"/>
        <v>0</v>
      </c>
      <c r="L129" s="162">
        <f t="shared" si="52"/>
        <v>0</v>
      </c>
      <c r="M129" s="162">
        <f t="shared" si="52"/>
        <v>0</v>
      </c>
      <c r="N129" s="162">
        <f t="shared" si="52"/>
        <v>0</v>
      </c>
      <c r="O129" s="162">
        <f t="shared" si="52"/>
        <v>0</v>
      </c>
      <c r="P129" s="162">
        <f t="shared" si="52"/>
        <v>0</v>
      </c>
      <c r="Q129" s="162">
        <f t="shared" si="52"/>
        <v>0</v>
      </c>
      <c r="R129" s="162">
        <f t="shared" si="52"/>
        <v>0</v>
      </c>
      <c r="S129" s="113">
        <f t="shared" ref="S129" si="53">SUM(S109:S128)</f>
        <v>20</v>
      </c>
      <c r="T129" s="113" t="e">
        <f t="shared" ref="T129" si="54">SUM(T109:T128)</f>
        <v>#DIV/0!</v>
      </c>
    </row>
    <row r="130" spans="1:20" ht="24" customHeight="1" thickBot="1">
      <c r="A130" s="178"/>
      <c r="B130" s="151"/>
      <c r="C130" s="152"/>
      <c r="D130" s="153" t="s">
        <v>107</v>
      </c>
      <c r="E130" s="166">
        <f>E129/20*100</f>
        <v>100</v>
      </c>
      <c r="F130" s="166">
        <f t="shared" ref="F130:R130" si="55">F129/20*100</f>
        <v>0</v>
      </c>
      <c r="G130" s="166">
        <f t="shared" si="55"/>
        <v>0</v>
      </c>
      <c r="H130" s="166">
        <f t="shared" si="55"/>
        <v>0</v>
      </c>
      <c r="I130" s="166">
        <f t="shared" si="55"/>
        <v>0</v>
      </c>
      <c r="J130" s="166">
        <f t="shared" si="55"/>
        <v>0</v>
      </c>
      <c r="K130" s="166">
        <f t="shared" si="55"/>
        <v>0</v>
      </c>
      <c r="L130" s="166">
        <f t="shared" si="55"/>
        <v>0</v>
      </c>
      <c r="M130" s="166">
        <f t="shared" si="55"/>
        <v>0</v>
      </c>
      <c r="N130" s="166">
        <f t="shared" si="55"/>
        <v>0</v>
      </c>
      <c r="O130" s="166">
        <f t="shared" si="55"/>
        <v>0</v>
      </c>
      <c r="P130" s="166">
        <f t="shared" si="55"/>
        <v>0</v>
      </c>
      <c r="Q130" s="166">
        <f t="shared" si="55"/>
        <v>0</v>
      </c>
      <c r="R130" s="166">
        <f t="shared" si="55"/>
        <v>0</v>
      </c>
      <c r="S130" s="171">
        <f t="shared" ref="S130" si="56">S129/20*100</f>
        <v>100</v>
      </c>
      <c r="T130" s="171" t="e">
        <f t="shared" ref="T130" si="57">T129/20*100</f>
        <v>#DIV/0!</v>
      </c>
    </row>
    <row r="131" spans="1:20" ht="24" customHeight="1">
      <c r="A131" s="254" t="s">
        <v>110</v>
      </c>
      <c r="B131" s="256" t="s">
        <v>217</v>
      </c>
      <c r="C131" s="256"/>
      <c r="D131" s="256"/>
      <c r="E131" s="179">
        <f>SUM(E24,E55,E71,E90,E107,E129)</f>
        <v>100</v>
      </c>
      <c r="F131" s="179">
        <f t="shared" ref="F131:R131" si="58">SUM(F24,F55,F71,F90,F107,F129)</f>
        <v>0</v>
      </c>
      <c r="G131" s="179">
        <f t="shared" si="58"/>
        <v>0</v>
      </c>
      <c r="H131" s="179">
        <f t="shared" si="58"/>
        <v>0</v>
      </c>
      <c r="I131" s="179">
        <f t="shared" si="58"/>
        <v>0</v>
      </c>
      <c r="J131" s="179">
        <f t="shared" si="58"/>
        <v>0</v>
      </c>
      <c r="K131" s="179">
        <f t="shared" si="58"/>
        <v>0</v>
      </c>
      <c r="L131" s="179">
        <f t="shared" si="58"/>
        <v>0</v>
      </c>
      <c r="M131" s="179">
        <f t="shared" si="58"/>
        <v>0</v>
      </c>
      <c r="N131" s="179">
        <f t="shared" si="58"/>
        <v>0</v>
      </c>
      <c r="O131" s="179">
        <f t="shared" si="58"/>
        <v>0</v>
      </c>
      <c r="P131" s="179">
        <f t="shared" si="58"/>
        <v>0</v>
      </c>
      <c r="Q131" s="179">
        <f t="shared" si="58"/>
        <v>0</v>
      </c>
      <c r="R131" s="179">
        <f t="shared" si="58"/>
        <v>0</v>
      </c>
      <c r="S131" s="163" t="e">
        <f t="shared" ref="S131:T131" si="59">SUM(S24,S55,S71,S90,S107,S129)</f>
        <v>#DIV/0!</v>
      </c>
      <c r="T131" s="164" t="e">
        <f t="shared" si="59"/>
        <v>#DIV/0!</v>
      </c>
    </row>
    <row r="132" spans="1:20" ht="24" customHeight="1" thickBot="1">
      <c r="A132" s="255"/>
      <c r="B132" s="257" t="s">
        <v>218</v>
      </c>
      <c r="C132" s="257"/>
      <c r="D132" s="257"/>
      <c r="E132" s="180">
        <f>E131/100*100</f>
        <v>100</v>
      </c>
      <c r="F132" s="180">
        <f t="shared" ref="F132:R132" si="60">F131/100*100</f>
        <v>0</v>
      </c>
      <c r="G132" s="180">
        <f t="shared" si="60"/>
        <v>0</v>
      </c>
      <c r="H132" s="180">
        <f t="shared" si="60"/>
        <v>0</v>
      </c>
      <c r="I132" s="180">
        <f t="shared" si="60"/>
        <v>0</v>
      </c>
      <c r="J132" s="180">
        <f t="shared" si="60"/>
        <v>0</v>
      </c>
      <c r="K132" s="180">
        <f t="shared" si="60"/>
        <v>0</v>
      </c>
      <c r="L132" s="180">
        <f t="shared" si="60"/>
        <v>0</v>
      </c>
      <c r="M132" s="180">
        <f t="shared" si="60"/>
        <v>0</v>
      </c>
      <c r="N132" s="180">
        <f t="shared" si="60"/>
        <v>0</v>
      </c>
      <c r="O132" s="180">
        <f t="shared" si="60"/>
        <v>0</v>
      </c>
      <c r="P132" s="180">
        <f t="shared" si="60"/>
        <v>0</v>
      </c>
      <c r="Q132" s="180">
        <f t="shared" si="60"/>
        <v>0</v>
      </c>
      <c r="R132" s="180">
        <f t="shared" si="60"/>
        <v>0</v>
      </c>
      <c r="S132" s="171" t="e">
        <f t="shared" ref="S132" si="61">S131/100*100</f>
        <v>#DIV/0!</v>
      </c>
      <c r="T132" s="171" t="e">
        <f t="shared" ref="T132" si="62">T131/100*100</f>
        <v>#DIV/0!</v>
      </c>
    </row>
    <row r="133" spans="1:20">
      <c r="A133" s="187"/>
      <c r="B133" s="187"/>
      <c r="C133" s="188"/>
      <c r="D133" s="188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</row>
  </sheetData>
  <mergeCells count="80">
    <mergeCell ref="S28:T28"/>
    <mergeCell ref="S61:T61"/>
    <mergeCell ref="S94:T94"/>
    <mergeCell ref="A133:B133"/>
    <mergeCell ref="C133:D133"/>
    <mergeCell ref="I94:J94"/>
    <mergeCell ref="K94:L94"/>
    <mergeCell ref="M94:N94"/>
    <mergeCell ref="A109:A128"/>
    <mergeCell ref="B109:B128"/>
    <mergeCell ref="A131:A132"/>
    <mergeCell ref="B131:D131"/>
    <mergeCell ref="B132:D132"/>
    <mergeCell ref="O94:P94"/>
    <mergeCell ref="Q94:R94"/>
    <mergeCell ref="A96:A106"/>
    <mergeCell ref="B96:B106"/>
    <mergeCell ref="A94:A95"/>
    <mergeCell ref="B94:B95"/>
    <mergeCell ref="C94:C95"/>
    <mergeCell ref="D94:D95"/>
    <mergeCell ref="E94:F94"/>
    <mergeCell ref="G94:H94"/>
    <mergeCell ref="A93:R93"/>
    <mergeCell ref="M61:N61"/>
    <mergeCell ref="O61:P61"/>
    <mergeCell ref="Q61:R61"/>
    <mergeCell ref="A63:A70"/>
    <mergeCell ref="B63:B68"/>
    <mergeCell ref="B69:B70"/>
    <mergeCell ref="A76:A89"/>
    <mergeCell ref="B87:B89"/>
    <mergeCell ref="A92:R92"/>
    <mergeCell ref="B76:B86"/>
    <mergeCell ref="A59:R59"/>
    <mergeCell ref="A60:R60"/>
    <mergeCell ref="A61:A62"/>
    <mergeCell ref="B61:B62"/>
    <mergeCell ref="C61:C62"/>
    <mergeCell ref="D61:D62"/>
    <mergeCell ref="E61:F61"/>
    <mergeCell ref="G61:H61"/>
    <mergeCell ref="I61:J61"/>
    <mergeCell ref="K61:L61"/>
    <mergeCell ref="A30:A56"/>
    <mergeCell ref="B30:B33"/>
    <mergeCell ref="B34:B38"/>
    <mergeCell ref="B39:B48"/>
    <mergeCell ref="B49:B54"/>
    <mergeCell ref="A27:R27"/>
    <mergeCell ref="A28:A29"/>
    <mergeCell ref="B28:B29"/>
    <mergeCell ref="C28:C29"/>
    <mergeCell ref="D28:D29"/>
    <mergeCell ref="E28:F28"/>
    <mergeCell ref="G28:H28"/>
    <mergeCell ref="I28:J28"/>
    <mergeCell ref="K28:L28"/>
    <mergeCell ref="M28:N28"/>
    <mergeCell ref="O28:P28"/>
    <mergeCell ref="Q28:R28"/>
    <mergeCell ref="A5:A25"/>
    <mergeCell ref="B5:B11"/>
    <mergeCell ref="B12:B13"/>
    <mergeCell ref="B14:B23"/>
    <mergeCell ref="A26:R26"/>
    <mergeCell ref="A2:T2"/>
    <mergeCell ref="A1:T1"/>
    <mergeCell ref="S3:T3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</mergeCells>
  <printOptions horizontalCentered="1" verticalCentered="1"/>
  <pageMargins left="0.23622047244094491" right="0.23622047244094491" top="0" bottom="0.15748031496062992" header="0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2"/>
  <sheetViews>
    <sheetView rightToLeft="1" zoomScale="90" zoomScaleNormal="90" workbookViewId="0">
      <selection activeCell="Q5" sqref="Q5"/>
    </sheetView>
  </sheetViews>
  <sheetFormatPr defaultRowHeight="14.25"/>
  <cols>
    <col min="1" max="1" width="5.125" customWidth="1"/>
    <col min="2" max="2" width="5.625" customWidth="1"/>
    <col min="3" max="3" width="5.25" customWidth="1"/>
    <col min="4" max="4" width="63.25" customWidth="1"/>
    <col min="5" max="18" width="3.625" customWidth="1"/>
  </cols>
  <sheetData>
    <row r="1" spans="1:18" ht="21.75" customHeight="1" thickBot="1">
      <c r="A1" s="193" t="s">
        <v>91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ht="20.25" customHeight="1" thickBot="1">
      <c r="A2" s="194" t="s">
        <v>145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6"/>
    </row>
    <row r="3" spans="1:18" ht="21.75" customHeight="1" thickBot="1">
      <c r="A3" s="218" t="s">
        <v>0</v>
      </c>
      <c r="B3" s="220" t="s">
        <v>1</v>
      </c>
      <c r="C3" s="220" t="s">
        <v>154</v>
      </c>
      <c r="D3" s="220" t="s">
        <v>2</v>
      </c>
      <c r="E3" s="224" t="s">
        <v>149</v>
      </c>
      <c r="F3" s="224"/>
      <c r="G3" s="224" t="s">
        <v>150</v>
      </c>
      <c r="H3" s="224"/>
      <c r="I3" s="224" t="s">
        <v>151</v>
      </c>
      <c r="J3" s="224"/>
      <c r="K3" s="223" t="s">
        <v>20</v>
      </c>
      <c r="L3" s="223"/>
      <c r="M3" s="223" t="s">
        <v>152</v>
      </c>
      <c r="N3" s="223"/>
      <c r="O3" s="223" t="s">
        <v>153</v>
      </c>
      <c r="P3" s="223"/>
      <c r="Q3" s="223" t="s">
        <v>124</v>
      </c>
      <c r="R3" s="223"/>
    </row>
    <row r="4" spans="1:18" ht="30.75" customHeight="1" thickBot="1">
      <c r="A4" s="219"/>
      <c r="B4" s="221"/>
      <c r="C4" s="221"/>
      <c r="D4" s="221"/>
      <c r="E4" s="103" t="s">
        <v>147</v>
      </c>
      <c r="F4" s="103" t="s">
        <v>148</v>
      </c>
      <c r="G4" s="103" t="s">
        <v>147</v>
      </c>
      <c r="H4" s="103" t="s">
        <v>148</v>
      </c>
      <c r="I4" s="103" t="s">
        <v>147</v>
      </c>
      <c r="J4" s="103" t="s">
        <v>148</v>
      </c>
      <c r="K4" s="103" t="s">
        <v>147</v>
      </c>
      <c r="L4" s="103" t="s">
        <v>148</v>
      </c>
      <c r="M4" s="103" t="s">
        <v>147</v>
      </c>
      <c r="N4" s="103" t="s">
        <v>148</v>
      </c>
      <c r="O4" s="103" t="s">
        <v>147</v>
      </c>
      <c r="P4" s="103" t="s">
        <v>148</v>
      </c>
      <c r="Q4" s="103" t="s">
        <v>147</v>
      </c>
      <c r="R4" s="103" t="s">
        <v>148</v>
      </c>
    </row>
    <row r="5" spans="1:18" ht="27" customHeight="1" thickBot="1">
      <c r="A5" s="207" t="s">
        <v>126</v>
      </c>
      <c r="B5" s="200" t="s">
        <v>18</v>
      </c>
      <c r="C5" s="22">
        <v>1</v>
      </c>
      <c r="D5" s="23" t="s">
        <v>29</v>
      </c>
      <c r="E5" s="100">
        <v>1</v>
      </c>
      <c r="F5" s="101">
        <v>1</v>
      </c>
      <c r="G5" s="100">
        <v>0</v>
      </c>
      <c r="H5" s="101">
        <v>0</v>
      </c>
      <c r="I5" s="100">
        <v>1</v>
      </c>
      <c r="J5" s="101">
        <v>1</v>
      </c>
      <c r="K5" s="100">
        <v>1</v>
      </c>
      <c r="L5" s="101">
        <v>0</v>
      </c>
      <c r="M5" s="100">
        <v>0</v>
      </c>
      <c r="N5" s="101">
        <v>1</v>
      </c>
      <c r="O5" s="100">
        <v>1</v>
      </c>
      <c r="P5" s="101">
        <v>1</v>
      </c>
      <c r="Q5" s="102">
        <f>AVERAGE(E5,G5,I5,K5,M5,O5)</f>
        <v>0.66666666666666663</v>
      </c>
      <c r="R5" s="104">
        <f>AVERAGE(F5,H5,J5,L5,N5,P5)</f>
        <v>0.66666666666666663</v>
      </c>
    </row>
    <row r="6" spans="1:18" ht="18" customHeight="1" thickBot="1">
      <c r="A6" s="207"/>
      <c r="B6" s="201"/>
      <c r="C6" s="24">
        <v>2</v>
      </c>
      <c r="D6" s="25" t="s">
        <v>30</v>
      </c>
      <c r="E6" s="56">
        <v>0</v>
      </c>
      <c r="F6" s="57">
        <v>1</v>
      </c>
      <c r="G6" s="56">
        <v>1</v>
      </c>
      <c r="H6" s="57">
        <v>0</v>
      </c>
      <c r="I6" s="56">
        <v>1</v>
      </c>
      <c r="J6" s="57">
        <v>1</v>
      </c>
      <c r="K6" s="56">
        <v>1</v>
      </c>
      <c r="L6" s="57">
        <v>0</v>
      </c>
      <c r="M6" s="56">
        <v>0</v>
      </c>
      <c r="N6" s="57">
        <v>1</v>
      </c>
      <c r="O6" s="56">
        <v>1</v>
      </c>
      <c r="P6" s="57">
        <v>1</v>
      </c>
      <c r="Q6" s="55">
        <f t="shared" ref="Q6:R29" si="0">AVERAGE(E6,G6,I6,K6,M6,O6)</f>
        <v>0.66666666666666663</v>
      </c>
      <c r="R6" s="98">
        <f t="shared" si="0"/>
        <v>0.66666666666666663</v>
      </c>
    </row>
    <row r="7" spans="1:18" ht="18" customHeight="1" thickBot="1">
      <c r="A7" s="207"/>
      <c r="B7" s="201"/>
      <c r="C7" s="26">
        <v>3</v>
      </c>
      <c r="D7" s="25" t="s">
        <v>31</v>
      </c>
      <c r="E7" s="56">
        <v>1</v>
      </c>
      <c r="F7" s="57">
        <v>1</v>
      </c>
      <c r="G7" s="56">
        <v>1</v>
      </c>
      <c r="H7" s="57">
        <v>0</v>
      </c>
      <c r="I7" s="56">
        <v>1</v>
      </c>
      <c r="J7" s="57">
        <v>1</v>
      </c>
      <c r="K7" s="56">
        <v>1</v>
      </c>
      <c r="L7" s="57">
        <v>0</v>
      </c>
      <c r="M7" s="56">
        <v>0</v>
      </c>
      <c r="N7" s="57">
        <v>1</v>
      </c>
      <c r="O7" s="56">
        <v>1</v>
      </c>
      <c r="P7" s="57">
        <v>1</v>
      </c>
      <c r="Q7" s="55">
        <f t="shared" si="0"/>
        <v>0.83333333333333337</v>
      </c>
      <c r="R7" s="98">
        <f t="shared" si="0"/>
        <v>0.66666666666666663</v>
      </c>
    </row>
    <row r="8" spans="1:18" ht="18" customHeight="1" thickBot="1">
      <c r="A8" s="207"/>
      <c r="B8" s="201"/>
      <c r="C8" s="26">
        <v>4</v>
      </c>
      <c r="D8" s="25" t="s">
        <v>32</v>
      </c>
      <c r="E8" s="56">
        <v>0</v>
      </c>
      <c r="F8" s="57">
        <v>1</v>
      </c>
      <c r="G8" s="56">
        <v>0</v>
      </c>
      <c r="H8" s="57">
        <v>1</v>
      </c>
      <c r="I8" s="56">
        <v>1</v>
      </c>
      <c r="J8" s="57">
        <v>1</v>
      </c>
      <c r="K8" s="56">
        <v>1</v>
      </c>
      <c r="L8" s="57">
        <v>1</v>
      </c>
      <c r="M8" s="56">
        <v>1</v>
      </c>
      <c r="N8" s="57">
        <v>1</v>
      </c>
      <c r="O8" s="56">
        <v>0</v>
      </c>
      <c r="P8" s="57">
        <v>1</v>
      </c>
      <c r="Q8" s="55">
        <f t="shared" si="0"/>
        <v>0.5</v>
      </c>
      <c r="R8" s="98">
        <f t="shared" si="0"/>
        <v>1</v>
      </c>
    </row>
    <row r="9" spans="1:18" ht="18" customHeight="1" thickBot="1">
      <c r="A9" s="207"/>
      <c r="B9" s="201"/>
      <c r="C9" s="26">
        <v>5</v>
      </c>
      <c r="D9" s="25" t="s">
        <v>84</v>
      </c>
      <c r="E9" s="56">
        <v>1</v>
      </c>
      <c r="F9" s="57">
        <v>0</v>
      </c>
      <c r="G9" s="56">
        <v>1</v>
      </c>
      <c r="H9" s="57">
        <v>1</v>
      </c>
      <c r="I9" s="56">
        <v>1</v>
      </c>
      <c r="J9" s="57">
        <v>1</v>
      </c>
      <c r="K9" s="56">
        <v>1</v>
      </c>
      <c r="L9" s="57">
        <v>1</v>
      </c>
      <c r="M9" s="56">
        <v>1</v>
      </c>
      <c r="N9" s="57">
        <v>1</v>
      </c>
      <c r="O9" s="56">
        <v>0</v>
      </c>
      <c r="P9" s="57">
        <v>1</v>
      </c>
      <c r="Q9" s="55">
        <f t="shared" si="0"/>
        <v>0.83333333333333337</v>
      </c>
      <c r="R9" s="98">
        <f t="shared" si="0"/>
        <v>0.83333333333333337</v>
      </c>
    </row>
    <row r="10" spans="1:18" ht="18" customHeight="1" thickBot="1">
      <c r="A10" s="207"/>
      <c r="B10" s="201"/>
      <c r="C10" s="26">
        <v>6</v>
      </c>
      <c r="D10" s="25" t="s">
        <v>33</v>
      </c>
      <c r="E10" s="56">
        <v>1</v>
      </c>
      <c r="F10" s="57">
        <v>0</v>
      </c>
      <c r="G10" s="56">
        <v>1</v>
      </c>
      <c r="H10" s="57">
        <v>1</v>
      </c>
      <c r="I10" s="56">
        <v>1</v>
      </c>
      <c r="J10" s="57">
        <v>1</v>
      </c>
      <c r="K10" s="56">
        <v>0</v>
      </c>
      <c r="L10" s="57">
        <v>1</v>
      </c>
      <c r="M10" s="56">
        <v>1</v>
      </c>
      <c r="N10" s="57">
        <v>1</v>
      </c>
      <c r="O10" s="56">
        <v>0</v>
      </c>
      <c r="P10" s="57">
        <v>1</v>
      </c>
      <c r="Q10" s="55">
        <f t="shared" si="0"/>
        <v>0.66666666666666663</v>
      </c>
      <c r="R10" s="98">
        <f t="shared" si="0"/>
        <v>0.83333333333333337</v>
      </c>
    </row>
    <row r="11" spans="1:18" ht="18" customHeight="1" thickBot="1">
      <c r="A11" s="207"/>
      <c r="B11" s="202"/>
      <c r="C11" s="27">
        <v>7</v>
      </c>
      <c r="D11" s="28" t="s">
        <v>85</v>
      </c>
      <c r="E11" s="58">
        <v>1</v>
      </c>
      <c r="F11" s="59">
        <v>0</v>
      </c>
      <c r="G11" s="58">
        <v>0</v>
      </c>
      <c r="H11" s="59">
        <v>1</v>
      </c>
      <c r="I11" s="58">
        <v>1</v>
      </c>
      <c r="J11" s="59">
        <v>1</v>
      </c>
      <c r="K11" s="58">
        <v>0</v>
      </c>
      <c r="L11" s="59">
        <v>1</v>
      </c>
      <c r="M11" s="58">
        <v>1</v>
      </c>
      <c r="N11" s="59">
        <v>1</v>
      </c>
      <c r="O11" s="58">
        <v>0</v>
      </c>
      <c r="P11" s="59">
        <v>1</v>
      </c>
      <c r="Q11" s="55">
        <f t="shared" si="0"/>
        <v>0.5</v>
      </c>
      <c r="R11" s="98">
        <f t="shared" si="0"/>
        <v>0.83333333333333337</v>
      </c>
    </row>
    <row r="12" spans="1:18" ht="24" customHeight="1" thickBot="1">
      <c r="A12" s="207"/>
      <c r="B12" s="208" t="s">
        <v>19</v>
      </c>
      <c r="C12" s="22">
        <v>8</v>
      </c>
      <c r="D12" s="23" t="s">
        <v>86</v>
      </c>
      <c r="E12" s="53">
        <v>1</v>
      </c>
      <c r="F12" s="54">
        <v>1</v>
      </c>
      <c r="G12" s="53">
        <v>0</v>
      </c>
      <c r="H12" s="54">
        <v>1</v>
      </c>
      <c r="I12" s="53">
        <v>1</v>
      </c>
      <c r="J12" s="54">
        <v>1</v>
      </c>
      <c r="K12" s="53">
        <v>0</v>
      </c>
      <c r="L12" s="54">
        <v>1</v>
      </c>
      <c r="M12" s="53">
        <v>1</v>
      </c>
      <c r="N12" s="54">
        <v>1</v>
      </c>
      <c r="O12" s="53">
        <v>1</v>
      </c>
      <c r="P12" s="54">
        <v>1</v>
      </c>
      <c r="Q12" s="55">
        <f t="shared" si="0"/>
        <v>0.66666666666666663</v>
      </c>
      <c r="R12" s="98">
        <f t="shared" si="0"/>
        <v>1</v>
      </c>
    </row>
    <row r="13" spans="1:18" ht="25.5" customHeight="1" thickBot="1">
      <c r="A13" s="207"/>
      <c r="B13" s="209"/>
      <c r="C13" s="29">
        <v>9</v>
      </c>
      <c r="D13" s="30" t="s">
        <v>34</v>
      </c>
      <c r="E13" s="60">
        <v>1</v>
      </c>
      <c r="F13" s="61">
        <v>1</v>
      </c>
      <c r="G13" s="60">
        <v>0</v>
      </c>
      <c r="H13" s="61">
        <v>1</v>
      </c>
      <c r="I13" s="60">
        <v>1</v>
      </c>
      <c r="J13" s="61">
        <v>0</v>
      </c>
      <c r="K13" s="60">
        <v>0</v>
      </c>
      <c r="L13" s="61">
        <v>1</v>
      </c>
      <c r="M13" s="60">
        <v>1</v>
      </c>
      <c r="N13" s="61">
        <v>1</v>
      </c>
      <c r="O13" s="60">
        <v>1</v>
      </c>
      <c r="P13" s="61">
        <v>1</v>
      </c>
      <c r="Q13" s="55">
        <f t="shared" si="0"/>
        <v>0.66666666666666663</v>
      </c>
      <c r="R13" s="98">
        <f t="shared" si="0"/>
        <v>0.83333333333333337</v>
      </c>
    </row>
    <row r="14" spans="1:18" ht="18" customHeight="1" thickBot="1">
      <c r="A14" s="207"/>
      <c r="B14" s="200" t="s">
        <v>3</v>
      </c>
      <c r="C14" s="22">
        <v>10</v>
      </c>
      <c r="D14" s="31" t="s">
        <v>87</v>
      </c>
      <c r="E14" s="62">
        <v>1</v>
      </c>
      <c r="F14" s="63">
        <v>1</v>
      </c>
      <c r="G14" s="62">
        <v>0</v>
      </c>
      <c r="H14" s="63">
        <v>1</v>
      </c>
      <c r="I14" s="62">
        <v>0</v>
      </c>
      <c r="J14" s="63">
        <v>1</v>
      </c>
      <c r="K14" s="62">
        <v>1</v>
      </c>
      <c r="L14" s="63">
        <v>1</v>
      </c>
      <c r="M14" s="62">
        <v>1</v>
      </c>
      <c r="N14" s="63">
        <v>1</v>
      </c>
      <c r="O14" s="62">
        <v>1</v>
      </c>
      <c r="P14" s="63">
        <v>1</v>
      </c>
      <c r="Q14" s="55">
        <f t="shared" si="0"/>
        <v>0.66666666666666663</v>
      </c>
      <c r="R14" s="98">
        <f t="shared" si="0"/>
        <v>1</v>
      </c>
    </row>
    <row r="15" spans="1:18" ht="18" customHeight="1" thickBot="1">
      <c r="A15" s="207"/>
      <c r="B15" s="203"/>
      <c r="C15" s="26">
        <v>11</v>
      </c>
      <c r="D15" s="32" t="s">
        <v>23</v>
      </c>
      <c r="E15" s="64">
        <v>0</v>
      </c>
      <c r="F15" s="65">
        <v>0</v>
      </c>
      <c r="G15" s="64">
        <v>0</v>
      </c>
      <c r="H15" s="65">
        <v>1</v>
      </c>
      <c r="I15" s="64">
        <v>0</v>
      </c>
      <c r="J15" s="65">
        <v>1</v>
      </c>
      <c r="K15" s="64">
        <v>1</v>
      </c>
      <c r="L15" s="65">
        <v>1</v>
      </c>
      <c r="M15" s="64">
        <v>1</v>
      </c>
      <c r="N15" s="65">
        <v>1</v>
      </c>
      <c r="O15" s="64">
        <v>1</v>
      </c>
      <c r="P15" s="65">
        <v>1</v>
      </c>
      <c r="Q15" s="55">
        <f t="shared" si="0"/>
        <v>0.5</v>
      </c>
      <c r="R15" s="98">
        <f t="shared" si="0"/>
        <v>0.83333333333333337</v>
      </c>
    </row>
    <row r="16" spans="1:18" ht="18" customHeight="1" thickBot="1">
      <c r="A16" s="207"/>
      <c r="B16" s="203"/>
      <c r="C16" s="26">
        <v>12</v>
      </c>
      <c r="D16" s="25" t="s">
        <v>26</v>
      </c>
      <c r="E16" s="56">
        <v>1</v>
      </c>
      <c r="F16" s="57">
        <v>1</v>
      </c>
      <c r="G16" s="56">
        <v>1</v>
      </c>
      <c r="H16" s="57">
        <v>1</v>
      </c>
      <c r="I16" s="56">
        <v>0</v>
      </c>
      <c r="J16" s="57">
        <v>0</v>
      </c>
      <c r="K16" s="56">
        <v>1</v>
      </c>
      <c r="L16" s="57">
        <v>1</v>
      </c>
      <c r="M16" s="56">
        <v>1</v>
      </c>
      <c r="N16" s="57">
        <v>1</v>
      </c>
      <c r="O16" s="56">
        <v>1</v>
      </c>
      <c r="P16" s="57">
        <v>1</v>
      </c>
      <c r="Q16" s="55">
        <f t="shared" si="0"/>
        <v>0.83333333333333337</v>
      </c>
      <c r="R16" s="98">
        <f t="shared" si="0"/>
        <v>0.83333333333333337</v>
      </c>
    </row>
    <row r="17" spans="1:18" ht="23.25" customHeight="1" thickBot="1">
      <c r="A17" s="207"/>
      <c r="B17" s="203"/>
      <c r="C17" s="26">
        <v>13</v>
      </c>
      <c r="D17" s="25" t="s">
        <v>24</v>
      </c>
      <c r="E17" s="56">
        <v>0</v>
      </c>
      <c r="F17" s="57">
        <v>0</v>
      </c>
      <c r="G17" s="56">
        <v>1</v>
      </c>
      <c r="H17" s="57">
        <v>0</v>
      </c>
      <c r="I17" s="56">
        <v>0</v>
      </c>
      <c r="J17" s="57">
        <v>1</v>
      </c>
      <c r="K17" s="56">
        <v>1</v>
      </c>
      <c r="L17" s="57">
        <v>1</v>
      </c>
      <c r="M17" s="56">
        <v>1</v>
      </c>
      <c r="N17" s="57">
        <v>1</v>
      </c>
      <c r="O17" s="56">
        <v>1</v>
      </c>
      <c r="P17" s="57">
        <v>1</v>
      </c>
      <c r="Q17" s="55">
        <f t="shared" si="0"/>
        <v>0.66666666666666663</v>
      </c>
      <c r="R17" s="98">
        <f t="shared" si="0"/>
        <v>0.66666666666666663</v>
      </c>
    </row>
    <row r="18" spans="1:18" ht="25.5" customHeight="1" thickBot="1">
      <c r="A18" s="207"/>
      <c r="B18" s="203"/>
      <c r="C18" s="26">
        <v>14</v>
      </c>
      <c r="D18" s="25" t="s">
        <v>25</v>
      </c>
      <c r="E18" s="56">
        <v>1</v>
      </c>
      <c r="F18" s="57">
        <v>1</v>
      </c>
      <c r="G18" s="56">
        <v>1</v>
      </c>
      <c r="H18" s="57">
        <v>0</v>
      </c>
      <c r="I18" s="56">
        <v>0</v>
      </c>
      <c r="J18" s="57">
        <v>1</v>
      </c>
      <c r="K18" s="56">
        <v>1</v>
      </c>
      <c r="L18" s="57">
        <v>1</v>
      </c>
      <c r="M18" s="56">
        <v>1</v>
      </c>
      <c r="N18" s="57">
        <v>1</v>
      </c>
      <c r="O18" s="56">
        <v>0</v>
      </c>
      <c r="P18" s="57">
        <v>0</v>
      </c>
      <c r="Q18" s="55">
        <f t="shared" si="0"/>
        <v>0.66666666666666663</v>
      </c>
      <c r="R18" s="98">
        <f t="shared" si="0"/>
        <v>0.66666666666666663</v>
      </c>
    </row>
    <row r="19" spans="1:18" ht="18" customHeight="1" thickBot="1">
      <c r="A19" s="207"/>
      <c r="B19" s="203"/>
      <c r="C19" s="26">
        <v>15</v>
      </c>
      <c r="D19" s="25" t="s">
        <v>127</v>
      </c>
      <c r="E19" s="56">
        <v>0</v>
      </c>
      <c r="F19" s="57">
        <v>0</v>
      </c>
      <c r="G19" s="56">
        <v>1</v>
      </c>
      <c r="H19" s="57">
        <v>0</v>
      </c>
      <c r="I19" s="56">
        <v>0</v>
      </c>
      <c r="J19" s="57">
        <v>1</v>
      </c>
      <c r="K19" s="56">
        <v>1</v>
      </c>
      <c r="L19" s="57">
        <v>1</v>
      </c>
      <c r="M19" s="56">
        <v>1</v>
      </c>
      <c r="N19" s="57">
        <v>1</v>
      </c>
      <c r="O19" s="56">
        <v>0</v>
      </c>
      <c r="P19" s="57">
        <v>1</v>
      </c>
      <c r="Q19" s="55">
        <f t="shared" si="0"/>
        <v>0.5</v>
      </c>
      <c r="R19" s="98">
        <f t="shared" si="0"/>
        <v>0.66666666666666663</v>
      </c>
    </row>
    <row r="20" spans="1:18" ht="18" customHeight="1" thickBot="1">
      <c r="A20" s="207"/>
      <c r="B20" s="203"/>
      <c r="C20" s="26">
        <v>16</v>
      </c>
      <c r="D20" s="25" t="s">
        <v>128</v>
      </c>
      <c r="E20" s="56">
        <v>1</v>
      </c>
      <c r="F20" s="57">
        <v>1</v>
      </c>
      <c r="G20" s="56">
        <v>1</v>
      </c>
      <c r="H20" s="57">
        <v>1</v>
      </c>
      <c r="I20" s="56">
        <v>0</v>
      </c>
      <c r="J20" s="57">
        <v>1</v>
      </c>
      <c r="K20" s="56">
        <v>1</v>
      </c>
      <c r="L20" s="57">
        <v>1</v>
      </c>
      <c r="M20" s="56">
        <v>1</v>
      </c>
      <c r="N20" s="57">
        <v>1</v>
      </c>
      <c r="O20" s="56">
        <v>0</v>
      </c>
      <c r="P20" s="57">
        <v>1</v>
      </c>
      <c r="Q20" s="55">
        <f t="shared" si="0"/>
        <v>0.66666666666666663</v>
      </c>
      <c r="R20" s="98">
        <f t="shared" si="0"/>
        <v>1</v>
      </c>
    </row>
    <row r="21" spans="1:18" ht="18" customHeight="1" thickBot="1">
      <c r="A21" s="207"/>
      <c r="B21" s="203"/>
      <c r="C21" s="26">
        <v>17</v>
      </c>
      <c r="D21" s="25" t="s">
        <v>129</v>
      </c>
      <c r="E21" s="56">
        <v>0</v>
      </c>
      <c r="F21" s="57">
        <v>1</v>
      </c>
      <c r="G21" s="56">
        <v>1</v>
      </c>
      <c r="H21" s="57">
        <v>1</v>
      </c>
      <c r="I21" s="56">
        <v>1</v>
      </c>
      <c r="J21" s="57">
        <v>1</v>
      </c>
      <c r="K21" s="56">
        <v>1</v>
      </c>
      <c r="L21" s="57">
        <v>1</v>
      </c>
      <c r="M21" s="56">
        <v>0</v>
      </c>
      <c r="N21" s="57">
        <v>0</v>
      </c>
      <c r="O21" s="56">
        <v>0</v>
      </c>
      <c r="P21" s="57">
        <v>1</v>
      </c>
      <c r="Q21" s="55">
        <f t="shared" si="0"/>
        <v>0.5</v>
      </c>
      <c r="R21" s="98">
        <f t="shared" si="0"/>
        <v>0.83333333333333337</v>
      </c>
    </row>
    <row r="22" spans="1:18" ht="18" customHeight="1" thickBot="1">
      <c r="A22" s="207"/>
      <c r="B22" s="203"/>
      <c r="C22" s="26">
        <v>18</v>
      </c>
      <c r="D22" s="25" t="s">
        <v>130</v>
      </c>
      <c r="E22" s="56">
        <v>1</v>
      </c>
      <c r="F22" s="57">
        <v>1</v>
      </c>
      <c r="G22" s="56">
        <v>1</v>
      </c>
      <c r="H22" s="57">
        <v>1</v>
      </c>
      <c r="I22" s="56">
        <v>1</v>
      </c>
      <c r="J22" s="57">
        <v>0</v>
      </c>
      <c r="K22" s="56">
        <v>1</v>
      </c>
      <c r="L22" s="57">
        <v>1</v>
      </c>
      <c r="M22" s="56">
        <v>0</v>
      </c>
      <c r="N22" s="57">
        <v>0</v>
      </c>
      <c r="O22" s="56">
        <v>1</v>
      </c>
      <c r="P22" s="57">
        <v>1</v>
      </c>
      <c r="Q22" s="55">
        <f t="shared" si="0"/>
        <v>0.83333333333333337</v>
      </c>
      <c r="R22" s="98">
        <f t="shared" si="0"/>
        <v>0.66666666666666663</v>
      </c>
    </row>
    <row r="23" spans="1:18" ht="18" customHeight="1" thickBot="1">
      <c r="A23" s="207"/>
      <c r="B23" s="203"/>
      <c r="C23" s="26">
        <v>19</v>
      </c>
      <c r="D23" s="25" t="s">
        <v>131</v>
      </c>
      <c r="E23" s="56">
        <v>0</v>
      </c>
      <c r="F23" s="57">
        <v>1</v>
      </c>
      <c r="G23" s="56">
        <v>1</v>
      </c>
      <c r="H23" s="57">
        <v>1</v>
      </c>
      <c r="I23" s="56">
        <v>1</v>
      </c>
      <c r="J23" s="57">
        <v>0</v>
      </c>
      <c r="K23" s="56">
        <v>0</v>
      </c>
      <c r="L23" s="57">
        <v>1</v>
      </c>
      <c r="M23" s="56">
        <v>0</v>
      </c>
      <c r="N23" s="57">
        <v>0</v>
      </c>
      <c r="O23" s="56">
        <v>1</v>
      </c>
      <c r="P23" s="57">
        <v>1</v>
      </c>
      <c r="Q23" s="55">
        <f t="shared" si="0"/>
        <v>0.5</v>
      </c>
      <c r="R23" s="98">
        <f t="shared" si="0"/>
        <v>0.66666666666666663</v>
      </c>
    </row>
    <row r="24" spans="1:18" ht="18" customHeight="1" thickBot="1">
      <c r="A24" s="207"/>
      <c r="B24" s="203"/>
      <c r="C24" s="26">
        <v>20</v>
      </c>
      <c r="D24" s="25" t="s">
        <v>35</v>
      </c>
      <c r="E24" s="56">
        <v>0</v>
      </c>
      <c r="F24" s="57">
        <v>1</v>
      </c>
      <c r="G24" s="56">
        <v>1</v>
      </c>
      <c r="H24" s="57">
        <v>0</v>
      </c>
      <c r="I24" s="56">
        <v>1</v>
      </c>
      <c r="J24" s="57">
        <v>0</v>
      </c>
      <c r="K24" s="56">
        <v>0</v>
      </c>
      <c r="L24" s="57">
        <v>1</v>
      </c>
      <c r="M24" s="56">
        <v>0</v>
      </c>
      <c r="N24" s="57">
        <v>1</v>
      </c>
      <c r="O24" s="56">
        <v>1</v>
      </c>
      <c r="P24" s="57">
        <v>1</v>
      </c>
      <c r="Q24" s="55">
        <f t="shared" si="0"/>
        <v>0.5</v>
      </c>
      <c r="R24" s="98">
        <f t="shared" si="0"/>
        <v>0.66666666666666663</v>
      </c>
    </row>
    <row r="25" spans="1:18" ht="18" customHeight="1" thickBot="1">
      <c r="A25" s="207"/>
      <c r="B25" s="203"/>
      <c r="C25" s="26">
        <v>21</v>
      </c>
      <c r="D25" s="25" t="s">
        <v>15</v>
      </c>
      <c r="E25" s="56">
        <v>0</v>
      </c>
      <c r="F25" s="57">
        <v>1</v>
      </c>
      <c r="G25" s="56">
        <v>1</v>
      </c>
      <c r="H25" s="57">
        <v>1</v>
      </c>
      <c r="I25" s="56">
        <v>1</v>
      </c>
      <c r="J25" s="57">
        <v>1</v>
      </c>
      <c r="K25" s="56">
        <v>0</v>
      </c>
      <c r="L25" s="57">
        <v>1</v>
      </c>
      <c r="M25" s="56">
        <v>1</v>
      </c>
      <c r="N25" s="57">
        <v>1</v>
      </c>
      <c r="O25" s="56">
        <v>1</v>
      </c>
      <c r="P25" s="57">
        <v>0</v>
      </c>
      <c r="Q25" s="55">
        <f t="shared" si="0"/>
        <v>0.66666666666666663</v>
      </c>
      <c r="R25" s="98">
        <f t="shared" si="0"/>
        <v>0.83333333333333337</v>
      </c>
    </row>
    <row r="26" spans="1:18" ht="24.75" customHeight="1" thickBot="1">
      <c r="A26" s="207"/>
      <c r="B26" s="203"/>
      <c r="C26" s="26">
        <v>22</v>
      </c>
      <c r="D26" s="25" t="s">
        <v>27</v>
      </c>
      <c r="E26" s="56">
        <v>1</v>
      </c>
      <c r="F26" s="57">
        <v>1</v>
      </c>
      <c r="G26" s="56">
        <v>1</v>
      </c>
      <c r="H26" s="57">
        <v>1</v>
      </c>
      <c r="I26" s="56">
        <v>1</v>
      </c>
      <c r="J26" s="57">
        <v>1</v>
      </c>
      <c r="K26" s="56">
        <v>0</v>
      </c>
      <c r="L26" s="57">
        <v>1</v>
      </c>
      <c r="M26" s="56">
        <v>1</v>
      </c>
      <c r="N26" s="57">
        <v>1</v>
      </c>
      <c r="O26" s="56">
        <v>1</v>
      </c>
      <c r="P26" s="57">
        <v>0</v>
      </c>
      <c r="Q26" s="55">
        <f t="shared" si="0"/>
        <v>0.83333333333333337</v>
      </c>
      <c r="R26" s="98">
        <f t="shared" si="0"/>
        <v>0.83333333333333337</v>
      </c>
    </row>
    <row r="27" spans="1:18" ht="24" customHeight="1" thickBot="1">
      <c r="A27" s="207"/>
      <c r="B27" s="203"/>
      <c r="C27" s="26">
        <v>23</v>
      </c>
      <c r="D27" s="25" t="s">
        <v>28</v>
      </c>
      <c r="E27" s="56">
        <v>1</v>
      </c>
      <c r="F27" s="57">
        <v>0</v>
      </c>
      <c r="G27" s="56">
        <v>1</v>
      </c>
      <c r="H27" s="57">
        <v>0</v>
      </c>
      <c r="I27" s="56">
        <v>1</v>
      </c>
      <c r="J27" s="57">
        <v>1</v>
      </c>
      <c r="K27" s="56">
        <v>0</v>
      </c>
      <c r="L27" s="57">
        <v>1</v>
      </c>
      <c r="M27" s="56">
        <v>1</v>
      </c>
      <c r="N27" s="57">
        <v>1</v>
      </c>
      <c r="O27" s="56">
        <v>1</v>
      </c>
      <c r="P27" s="57">
        <v>0</v>
      </c>
      <c r="Q27" s="55">
        <f t="shared" si="0"/>
        <v>0.83333333333333337</v>
      </c>
      <c r="R27" s="98">
        <f t="shared" si="0"/>
        <v>0.5</v>
      </c>
    </row>
    <row r="28" spans="1:18" ht="18" customHeight="1" thickBot="1">
      <c r="A28" s="207"/>
      <c r="B28" s="203"/>
      <c r="C28" s="26">
        <v>24</v>
      </c>
      <c r="D28" s="25" t="s">
        <v>21</v>
      </c>
      <c r="E28" s="56">
        <v>1</v>
      </c>
      <c r="F28" s="57">
        <v>1</v>
      </c>
      <c r="G28" s="56">
        <v>0</v>
      </c>
      <c r="H28" s="57">
        <v>1</v>
      </c>
      <c r="I28" s="56">
        <v>1</v>
      </c>
      <c r="J28" s="57">
        <v>1</v>
      </c>
      <c r="K28" s="56">
        <v>0</v>
      </c>
      <c r="L28" s="57">
        <v>1</v>
      </c>
      <c r="M28" s="56">
        <v>1</v>
      </c>
      <c r="N28" s="57">
        <v>1</v>
      </c>
      <c r="O28" s="56">
        <v>1</v>
      </c>
      <c r="P28" s="57">
        <v>1</v>
      </c>
      <c r="Q28" s="55">
        <f t="shared" si="0"/>
        <v>0.66666666666666663</v>
      </c>
      <c r="R28" s="98">
        <f t="shared" si="0"/>
        <v>1</v>
      </c>
    </row>
    <row r="29" spans="1:18" ht="18" customHeight="1" thickBot="1">
      <c r="A29" s="207"/>
      <c r="B29" s="204"/>
      <c r="C29" s="27">
        <v>25</v>
      </c>
      <c r="D29" s="28" t="s">
        <v>22</v>
      </c>
      <c r="E29" s="58">
        <v>1</v>
      </c>
      <c r="F29" s="59">
        <v>0</v>
      </c>
      <c r="G29" s="58">
        <v>1</v>
      </c>
      <c r="H29" s="59">
        <v>0</v>
      </c>
      <c r="I29" s="58">
        <v>1</v>
      </c>
      <c r="J29" s="59">
        <v>1</v>
      </c>
      <c r="K29" s="58">
        <v>0</v>
      </c>
      <c r="L29" s="59">
        <v>1</v>
      </c>
      <c r="M29" s="58">
        <v>1</v>
      </c>
      <c r="N29" s="59">
        <v>1</v>
      </c>
      <c r="O29" s="58">
        <v>1</v>
      </c>
      <c r="P29" s="59">
        <v>1</v>
      </c>
      <c r="Q29" s="55">
        <f t="shared" si="0"/>
        <v>0.83333333333333337</v>
      </c>
      <c r="R29" s="98">
        <f t="shared" si="0"/>
        <v>0.66666666666666663</v>
      </c>
    </row>
    <row r="30" spans="1:18" ht="18" customHeight="1" thickBot="1">
      <c r="A30" s="207"/>
      <c r="B30" s="33"/>
      <c r="C30" s="34"/>
      <c r="D30" s="35" t="s">
        <v>135</v>
      </c>
      <c r="E30" s="81">
        <f>SUM(E5:E29)</f>
        <v>16</v>
      </c>
      <c r="F30" s="81">
        <f t="shared" ref="F30:P30" si="1">SUM(F5:F29)</f>
        <v>17</v>
      </c>
      <c r="G30" s="81">
        <f t="shared" si="1"/>
        <v>17</v>
      </c>
      <c r="H30" s="81">
        <f t="shared" si="1"/>
        <v>16</v>
      </c>
      <c r="I30" s="81">
        <f t="shared" si="1"/>
        <v>18</v>
      </c>
      <c r="J30" s="81">
        <f t="shared" si="1"/>
        <v>20</v>
      </c>
      <c r="K30" s="81">
        <f t="shared" si="1"/>
        <v>14</v>
      </c>
      <c r="L30" s="81">
        <f t="shared" si="1"/>
        <v>22</v>
      </c>
      <c r="M30" s="81">
        <f t="shared" si="1"/>
        <v>18</v>
      </c>
      <c r="N30" s="81">
        <f t="shared" si="1"/>
        <v>22</v>
      </c>
      <c r="O30" s="81">
        <f t="shared" si="1"/>
        <v>17</v>
      </c>
      <c r="P30" s="81">
        <f t="shared" si="1"/>
        <v>21</v>
      </c>
      <c r="Q30" s="82">
        <f>AVERAGE(E30,G30,I30,K30,M30,O30)</f>
        <v>16.666666666666668</v>
      </c>
      <c r="R30" s="83">
        <f>AVERAGE(F30,H30,J30,L30,N30,P30)</f>
        <v>19.666666666666668</v>
      </c>
    </row>
    <row r="31" spans="1:18" ht="18" customHeight="1" thickBot="1">
      <c r="A31" s="207"/>
      <c r="B31" s="36"/>
      <c r="C31" s="37"/>
      <c r="D31" s="38" t="s">
        <v>107</v>
      </c>
      <c r="E31" s="79">
        <f>E30/25*100</f>
        <v>64</v>
      </c>
      <c r="F31" s="79">
        <f t="shared" ref="F31:P31" si="2">F30/25*100</f>
        <v>68</v>
      </c>
      <c r="G31" s="79">
        <f t="shared" si="2"/>
        <v>68</v>
      </c>
      <c r="H31" s="79">
        <f t="shared" si="2"/>
        <v>64</v>
      </c>
      <c r="I31" s="79">
        <f t="shared" si="2"/>
        <v>72</v>
      </c>
      <c r="J31" s="79">
        <f t="shared" si="2"/>
        <v>80</v>
      </c>
      <c r="K31" s="79">
        <f t="shared" si="2"/>
        <v>56.000000000000007</v>
      </c>
      <c r="L31" s="79">
        <f t="shared" si="2"/>
        <v>88</v>
      </c>
      <c r="M31" s="79">
        <f t="shared" si="2"/>
        <v>72</v>
      </c>
      <c r="N31" s="79">
        <f t="shared" si="2"/>
        <v>88</v>
      </c>
      <c r="O31" s="79">
        <f t="shared" si="2"/>
        <v>68</v>
      </c>
      <c r="P31" s="79">
        <f t="shared" si="2"/>
        <v>84</v>
      </c>
      <c r="Q31" s="84">
        <f>Q30/25*100</f>
        <v>66.666666666666671</v>
      </c>
      <c r="R31" s="97">
        <f>R30/25*100</f>
        <v>78.666666666666671</v>
      </c>
    </row>
    <row r="32" spans="1:18" ht="14.25" customHeight="1">
      <c r="A32" s="193" t="s">
        <v>91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</row>
    <row r="33" spans="1:18" ht="16.5" customHeight="1" thickBot="1">
      <c r="A33" s="205" t="s">
        <v>145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</row>
    <row r="34" spans="1:18" ht="24" customHeight="1" thickBot="1">
      <c r="A34" s="218" t="s">
        <v>0</v>
      </c>
      <c r="B34" s="220" t="s">
        <v>1</v>
      </c>
      <c r="C34" s="220" t="s">
        <v>154</v>
      </c>
      <c r="D34" s="220" t="s">
        <v>2</v>
      </c>
      <c r="E34" s="224" t="s">
        <v>149</v>
      </c>
      <c r="F34" s="224"/>
      <c r="G34" s="224" t="s">
        <v>150</v>
      </c>
      <c r="H34" s="224"/>
      <c r="I34" s="224" t="s">
        <v>151</v>
      </c>
      <c r="J34" s="224"/>
      <c r="K34" s="223" t="s">
        <v>20</v>
      </c>
      <c r="L34" s="223"/>
      <c r="M34" s="223" t="s">
        <v>152</v>
      </c>
      <c r="N34" s="223"/>
      <c r="O34" s="223" t="s">
        <v>153</v>
      </c>
      <c r="P34" s="223"/>
      <c r="Q34" s="223" t="s">
        <v>124</v>
      </c>
      <c r="R34" s="223"/>
    </row>
    <row r="35" spans="1:18" ht="24" customHeight="1" thickBot="1">
      <c r="A35" s="219"/>
      <c r="B35" s="221"/>
      <c r="C35" s="221"/>
      <c r="D35" s="221"/>
      <c r="E35" s="103" t="s">
        <v>147</v>
      </c>
      <c r="F35" s="103" t="s">
        <v>148</v>
      </c>
      <c r="G35" s="103" t="s">
        <v>147</v>
      </c>
      <c r="H35" s="103" t="s">
        <v>148</v>
      </c>
      <c r="I35" s="103" t="s">
        <v>147</v>
      </c>
      <c r="J35" s="103" t="s">
        <v>148</v>
      </c>
      <c r="K35" s="103" t="s">
        <v>147</v>
      </c>
      <c r="L35" s="103" t="s">
        <v>148</v>
      </c>
      <c r="M35" s="103" t="s">
        <v>147</v>
      </c>
      <c r="N35" s="103" t="s">
        <v>148</v>
      </c>
      <c r="O35" s="103" t="s">
        <v>147</v>
      </c>
      <c r="P35" s="103" t="s">
        <v>148</v>
      </c>
      <c r="Q35" s="103" t="s">
        <v>147</v>
      </c>
      <c r="R35" s="103" t="s">
        <v>148</v>
      </c>
    </row>
    <row r="36" spans="1:18" ht="15.6" customHeight="1" thickBot="1">
      <c r="A36" s="210" t="s">
        <v>5</v>
      </c>
      <c r="B36" s="200" t="s">
        <v>9</v>
      </c>
      <c r="C36" s="39">
        <v>26</v>
      </c>
      <c r="D36" s="89" t="s">
        <v>132</v>
      </c>
      <c r="E36" s="100">
        <v>0</v>
      </c>
      <c r="F36" s="101">
        <v>1</v>
      </c>
      <c r="G36" s="100">
        <v>1</v>
      </c>
      <c r="H36" s="101">
        <v>1</v>
      </c>
      <c r="I36" s="100">
        <v>1</v>
      </c>
      <c r="J36" s="101">
        <v>1</v>
      </c>
      <c r="K36" s="100">
        <v>1</v>
      </c>
      <c r="L36" s="101">
        <v>1</v>
      </c>
      <c r="M36" s="100">
        <v>0</v>
      </c>
      <c r="N36" s="101">
        <v>0</v>
      </c>
      <c r="O36" s="100">
        <v>0</v>
      </c>
      <c r="P36" s="101">
        <v>1</v>
      </c>
      <c r="Q36" s="102">
        <f>AVERAGE(E36,G36,I36,K36,M36,O36)</f>
        <v>0.5</v>
      </c>
      <c r="R36" s="102">
        <f>AVERAGE(F36,H36,J36,L36,N36,P36)</f>
        <v>0.83333333333333337</v>
      </c>
    </row>
    <row r="37" spans="1:18" ht="15.6" customHeight="1" thickBot="1">
      <c r="A37" s="210"/>
      <c r="B37" s="203"/>
      <c r="C37" s="40">
        <v>27</v>
      </c>
      <c r="D37" s="44" t="s">
        <v>7</v>
      </c>
      <c r="E37" s="56">
        <v>1</v>
      </c>
      <c r="F37" s="57">
        <v>1</v>
      </c>
      <c r="G37" s="56">
        <v>1</v>
      </c>
      <c r="H37" s="57">
        <v>1</v>
      </c>
      <c r="I37" s="56">
        <v>1</v>
      </c>
      <c r="J37" s="57">
        <v>0</v>
      </c>
      <c r="K37" s="56">
        <v>1</v>
      </c>
      <c r="L37" s="57">
        <v>1</v>
      </c>
      <c r="M37" s="56">
        <v>0</v>
      </c>
      <c r="N37" s="57">
        <v>0</v>
      </c>
      <c r="O37" s="56">
        <v>1</v>
      </c>
      <c r="P37" s="57">
        <v>1</v>
      </c>
      <c r="Q37" s="55">
        <f t="shared" ref="Q37:R52" si="3">AVERAGE(E37,G37,I37,K37,M37,O37)</f>
        <v>0.83333333333333337</v>
      </c>
      <c r="R37" s="55">
        <f t="shared" si="3"/>
        <v>0.66666666666666663</v>
      </c>
    </row>
    <row r="38" spans="1:18" ht="15.6" customHeight="1" thickBot="1">
      <c r="A38" s="210"/>
      <c r="B38" s="203"/>
      <c r="C38" s="40">
        <v>28</v>
      </c>
      <c r="D38" s="44" t="s">
        <v>36</v>
      </c>
      <c r="E38" s="56">
        <v>0</v>
      </c>
      <c r="F38" s="57">
        <v>1</v>
      </c>
      <c r="G38" s="56">
        <v>1</v>
      </c>
      <c r="H38" s="57">
        <v>1</v>
      </c>
      <c r="I38" s="56">
        <v>1</v>
      </c>
      <c r="J38" s="57">
        <v>0</v>
      </c>
      <c r="K38" s="56">
        <v>0</v>
      </c>
      <c r="L38" s="57">
        <v>1</v>
      </c>
      <c r="M38" s="56">
        <v>0</v>
      </c>
      <c r="N38" s="57">
        <v>0</v>
      </c>
      <c r="O38" s="56">
        <v>1</v>
      </c>
      <c r="P38" s="57">
        <v>1</v>
      </c>
      <c r="Q38" s="55">
        <f t="shared" si="3"/>
        <v>0.5</v>
      </c>
      <c r="R38" s="55">
        <f t="shared" si="3"/>
        <v>0.66666666666666663</v>
      </c>
    </row>
    <row r="39" spans="1:18" ht="15.6" customHeight="1" thickBot="1">
      <c r="A39" s="210"/>
      <c r="B39" s="204"/>
      <c r="C39" s="41">
        <v>29</v>
      </c>
      <c r="D39" s="46" t="s">
        <v>37</v>
      </c>
      <c r="E39" s="56">
        <v>0</v>
      </c>
      <c r="F39" s="57">
        <v>1</v>
      </c>
      <c r="G39" s="56">
        <v>1</v>
      </c>
      <c r="H39" s="57">
        <v>0</v>
      </c>
      <c r="I39" s="56">
        <v>1</v>
      </c>
      <c r="J39" s="57">
        <v>0</v>
      </c>
      <c r="K39" s="56">
        <v>0</v>
      </c>
      <c r="L39" s="57">
        <v>1</v>
      </c>
      <c r="M39" s="56">
        <v>0</v>
      </c>
      <c r="N39" s="57">
        <v>1</v>
      </c>
      <c r="O39" s="56">
        <v>1</v>
      </c>
      <c r="P39" s="57">
        <v>1</v>
      </c>
      <c r="Q39" s="55">
        <f t="shared" si="3"/>
        <v>0.5</v>
      </c>
      <c r="R39" s="55">
        <f t="shared" si="3"/>
        <v>0.66666666666666663</v>
      </c>
    </row>
    <row r="40" spans="1:18" ht="15.6" customHeight="1" thickBot="1">
      <c r="A40" s="210"/>
      <c r="B40" s="208" t="s">
        <v>133</v>
      </c>
      <c r="C40" s="39">
        <v>30</v>
      </c>
      <c r="D40" s="89" t="s">
        <v>38</v>
      </c>
      <c r="E40" s="56">
        <v>0</v>
      </c>
      <c r="F40" s="57">
        <v>1</v>
      </c>
      <c r="G40" s="56">
        <v>1</v>
      </c>
      <c r="H40" s="57">
        <v>1</v>
      </c>
      <c r="I40" s="56">
        <v>1</v>
      </c>
      <c r="J40" s="57">
        <v>1</v>
      </c>
      <c r="K40" s="56">
        <v>0</v>
      </c>
      <c r="L40" s="57">
        <v>1</v>
      </c>
      <c r="M40" s="56">
        <v>1</v>
      </c>
      <c r="N40" s="57">
        <v>1</v>
      </c>
      <c r="O40" s="56">
        <v>1</v>
      </c>
      <c r="P40" s="57">
        <v>0</v>
      </c>
      <c r="Q40" s="55">
        <f t="shared" si="3"/>
        <v>0.66666666666666663</v>
      </c>
      <c r="R40" s="55">
        <f t="shared" si="3"/>
        <v>0.83333333333333337</v>
      </c>
    </row>
    <row r="41" spans="1:18" ht="15.6" customHeight="1" thickBot="1">
      <c r="A41" s="210"/>
      <c r="B41" s="214"/>
      <c r="C41" s="40">
        <v>31</v>
      </c>
      <c r="D41" s="44" t="s">
        <v>8</v>
      </c>
      <c r="E41" s="56">
        <v>1</v>
      </c>
      <c r="F41" s="57">
        <v>1</v>
      </c>
      <c r="G41" s="56">
        <v>1</v>
      </c>
      <c r="H41" s="57">
        <v>1</v>
      </c>
      <c r="I41" s="56">
        <v>1</v>
      </c>
      <c r="J41" s="57">
        <v>1</v>
      </c>
      <c r="K41" s="56">
        <v>0</v>
      </c>
      <c r="L41" s="57">
        <v>1</v>
      </c>
      <c r="M41" s="56">
        <v>1</v>
      </c>
      <c r="N41" s="57">
        <v>1</v>
      </c>
      <c r="O41" s="56">
        <v>1</v>
      </c>
      <c r="P41" s="57">
        <v>0</v>
      </c>
      <c r="Q41" s="55">
        <f t="shared" si="3"/>
        <v>0.83333333333333337</v>
      </c>
      <c r="R41" s="55">
        <f t="shared" si="3"/>
        <v>0.83333333333333337</v>
      </c>
    </row>
    <row r="42" spans="1:18" ht="15.6" customHeight="1" thickBot="1">
      <c r="A42" s="210"/>
      <c r="B42" s="214"/>
      <c r="C42" s="40">
        <v>32</v>
      </c>
      <c r="D42" s="44" t="s">
        <v>39</v>
      </c>
      <c r="E42" s="62">
        <v>1</v>
      </c>
      <c r="F42" s="63">
        <v>1</v>
      </c>
      <c r="G42" s="62">
        <v>0</v>
      </c>
      <c r="H42" s="63">
        <v>1</v>
      </c>
      <c r="I42" s="62">
        <v>0</v>
      </c>
      <c r="J42" s="63">
        <v>1</v>
      </c>
      <c r="K42" s="62">
        <v>1</v>
      </c>
      <c r="L42" s="63">
        <v>1</v>
      </c>
      <c r="M42" s="62">
        <v>1</v>
      </c>
      <c r="N42" s="63">
        <v>1</v>
      </c>
      <c r="O42" s="62">
        <v>1</v>
      </c>
      <c r="P42" s="63">
        <v>1</v>
      </c>
      <c r="Q42" s="55">
        <f t="shared" si="3"/>
        <v>0.66666666666666663</v>
      </c>
      <c r="R42" s="55">
        <f t="shared" si="3"/>
        <v>1</v>
      </c>
    </row>
    <row r="43" spans="1:18" ht="15.6" customHeight="1" thickBot="1">
      <c r="A43" s="210"/>
      <c r="B43" s="214"/>
      <c r="C43" s="40">
        <v>33</v>
      </c>
      <c r="D43" s="44" t="s">
        <v>40</v>
      </c>
      <c r="E43" s="64">
        <v>0</v>
      </c>
      <c r="F43" s="65">
        <v>0</v>
      </c>
      <c r="G43" s="64">
        <v>0</v>
      </c>
      <c r="H43" s="65">
        <v>1</v>
      </c>
      <c r="I43" s="64">
        <v>0</v>
      </c>
      <c r="J43" s="65">
        <v>1</v>
      </c>
      <c r="K43" s="64">
        <v>1</v>
      </c>
      <c r="L43" s="65">
        <v>1</v>
      </c>
      <c r="M43" s="64">
        <v>1</v>
      </c>
      <c r="N43" s="65">
        <v>1</v>
      </c>
      <c r="O43" s="64">
        <v>1</v>
      </c>
      <c r="P43" s="65">
        <v>1</v>
      </c>
      <c r="Q43" s="55">
        <f t="shared" si="3"/>
        <v>0.5</v>
      </c>
      <c r="R43" s="55">
        <f t="shared" si="3"/>
        <v>0.83333333333333337</v>
      </c>
    </row>
    <row r="44" spans="1:18" ht="15.6" customHeight="1" thickBot="1">
      <c r="A44" s="210"/>
      <c r="B44" s="214"/>
      <c r="C44" s="40">
        <v>34</v>
      </c>
      <c r="D44" s="44" t="s">
        <v>111</v>
      </c>
      <c r="E44" s="56">
        <v>1</v>
      </c>
      <c r="F44" s="57">
        <v>1</v>
      </c>
      <c r="G44" s="56">
        <v>1</v>
      </c>
      <c r="H44" s="57">
        <v>1</v>
      </c>
      <c r="I44" s="56">
        <v>0</v>
      </c>
      <c r="J44" s="57">
        <v>0</v>
      </c>
      <c r="K44" s="56">
        <v>1</v>
      </c>
      <c r="L44" s="57">
        <v>1</v>
      </c>
      <c r="M44" s="56">
        <v>1</v>
      </c>
      <c r="N44" s="57">
        <v>1</v>
      </c>
      <c r="O44" s="56">
        <v>1</v>
      </c>
      <c r="P44" s="57">
        <v>1</v>
      </c>
      <c r="Q44" s="55">
        <f t="shared" si="3"/>
        <v>0.83333333333333337</v>
      </c>
      <c r="R44" s="55">
        <f t="shared" si="3"/>
        <v>0.83333333333333337</v>
      </c>
    </row>
    <row r="45" spans="1:18" ht="15.6" customHeight="1" thickBot="1">
      <c r="A45" s="210"/>
      <c r="B45" s="214"/>
      <c r="C45" s="40">
        <v>35</v>
      </c>
      <c r="D45" s="44" t="s">
        <v>82</v>
      </c>
      <c r="E45" s="56">
        <v>0</v>
      </c>
      <c r="F45" s="57">
        <v>0</v>
      </c>
      <c r="G45" s="56">
        <v>1</v>
      </c>
      <c r="H45" s="57">
        <v>0</v>
      </c>
      <c r="I45" s="56">
        <v>0</v>
      </c>
      <c r="J45" s="57">
        <v>1</v>
      </c>
      <c r="K45" s="56">
        <v>1</v>
      </c>
      <c r="L45" s="57">
        <v>1</v>
      </c>
      <c r="M45" s="56">
        <v>1</v>
      </c>
      <c r="N45" s="57">
        <v>1</v>
      </c>
      <c r="O45" s="56">
        <v>1</v>
      </c>
      <c r="P45" s="57">
        <v>1</v>
      </c>
      <c r="Q45" s="55">
        <f t="shared" si="3"/>
        <v>0.66666666666666663</v>
      </c>
      <c r="R45" s="55">
        <f t="shared" si="3"/>
        <v>0.66666666666666663</v>
      </c>
    </row>
    <row r="46" spans="1:18" ht="15.6" customHeight="1" thickBot="1">
      <c r="A46" s="210"/>
      <c r="B46" s="214"/>
      <c r="C46" s="40">
        <v>36</v>
      </c>
      <c r="D46" s="44" t="s">
        <v>83</v>
      </c>
      <c r="E46" s="56">
        <v>1</v>
      </c>
      <c r="F46" s="57">
        <v>1</v>
      </c>
      <c r="G46" s="56">
        <v>1</v>
      </c>
      <c r="H46" s="57">
        <v>0</v>
      </c>
      <c r="I46" s="56">
        <v>0</v>
      </c>
      <c r="J46" s="57">
        <v>1</v>
      </c>
      <c r="K46" s="56">
        <v>1</v>
      </c>
      <c r="L46" s="57">
        <v>1</v>
      </c>
      <c r="M46" s="56">
        <v>1</v>
      </c>
      <c r="N46" s="57">
        <v>1</v>
      </c>
      <c r="O46" s="56">
        <v>0</v>
      </c>
      <c r="P46" s="57">
        <v>0</v>
      </c>
      <c r="Q46" s="55">
        <f t="shared" si="3"/>
        <v>0.66666666666666663</v>
      </c>
      <c r="R46" s="55">
        <f t="shared" si="3"/>
        <v>0.66666666666666663</v>
      </c>
    </row>
    <row r="47" spans="1:18" ht="15.6" customHeight="1" thickBot="1">
      <c r="A47" s="210"/>
      <c r="B47" s="202"/>
      <c r="C47" s="41">
        <v>37</v>
      </c>
      <c r="D47" s="46" t="s">
        <v>134</v>
      </c>
      <c r="E47" s="56">
        <v>0</v>
      </c>
      <c r="F47" s="57">
        <v>0</v>
      </c>
      <c r="G47" s="56">
        <v>1</v>
      </c>
      <c r="H47" s="57">
        <v>0</v>
      </c>
      <c r="I47" s="56">
        <v>0</v>
      </c>
      <c r="J47" s="57">
        <v>1</v>
      </c>
      <c r="K47" s="56">
        <v>1</v>
      </c>
      <c r="L47" s="57">
        <v>1</v>
      </c>
      <c r="M47" s="56">
        <v>1</v>
      </c>
      <c r="N47" s="57">
        <v>1</v>
      </c>
      <c r="O47" s="56">
        <v>0</v>
      </c>
      <c r="P47" s="57">
        <v>1</v>
      </c>
      <c r="Q47" s="55">
        <f t="shared" si="3"/>
        <v>0.5</v>
      </c>
      <c r="R47" s="55">
        <f t="shared" si="3"/>
        <v>0.66666666666666663</v>
      </c>
    </row>
    <row r="48" spans="1:18" ht="15.6" customHeight="1" thickBot="1">
      <c r="A48" s="210"/>
      <c r="B48" s="200" t="s">
        <v>41</v>
      </c>
      <c r="C48" s="42">
        <v>38</v>
      </c>
      <c r="D48" s="89" t="s">
        <v>42</v>
      </c>
      <c r="E48" s="56">
        <v>1</v>
      </c>
      <c r="F48" s="57">
        <v>1</v>
      </c>
      <c r="G48" s="56">
        <v>1</v>
      </c>
      <c r="H48" s="57">
        <v>1</v>
      </c>
      <c r="I48" s="56">
        <v>0</v>
      </c>
      <c r="J48" s="57">
        <v>1</v>
      </c>
      <c r="K48" s="56">
        <v>1</v>
      </c>
      <c r="L48" s="57">
        <v>1</v>
      </c>
      <c r="M48" s="56">
        <v>1</v>
      </c>
      <c r="N48" s="57">
        <v>1</v>
      </c>
      <c r="O48" s="56">
        <v>0</v>
      </c>
      <c r="P48" s="57">
        <v>1</v>
      </c>
      <c r="Q48" s="55">
        <f t="shared" si="3"/>
        <v>0.66666666666666663</v>
      </c>
      <c r="R48" s="55">
        <f t="shared" si="3"/>
        <v>1</v>
      </c>
    </row>
    <row r="49" spans="1:18" ht="15.6" customHeight="1" thickBot="1">
      <c r="A49" s="210"/>
      <c r="B49" s="203"/>
      <c r="C49" s="43">
        <v>39</v>
      </c>
      <c r="D49" s="44" t="s">
        <v>43</v>
      </c>
      <c r="E49" s="56">
        <v>0</v>
      </c>
      <c r="F49" s="57">
        <v>1</v>
      </c>
      <c r="G49" s="56">
        <v>1</v>
      </c>
      <c r="H49" s="57">
        <v>1</v>
      </c>
      <c r="I49" s="56">
        <v>1</v>
      </c>
      <c r="J49" s="57">
        <v>1</v>
      </c>
      <c r="K49" s="56">
        <v>1</v>
      </c>
      <c r="L49" s="57">
        <v>1</v>
      </c>
      <c r="M49" s="56">
        <v>0</v>
      </c>
      <c r="N49" s="57">
        <v>0</v>
      </c>
      <c r="O49" s="56">
        <v>0</v>
      </c>
      <c r="P49" s="57">
        <v>1</v>
      </c>
      <c r="Q49" s="55">
        <f t="shared" si="3"/>
        <v>0.5</v>
      </c>
      <c r="R49" s="55">
        <f t="shared" si="3"/>
        <v>0.83333333333333337</v>
      </c>
    </row>
    <row r="50" spans="1:18" ht="15.6" customHeight="1" thickBot="1">
      <c r="A50" s="210"/>
      <c r="B50" s="203"/>
      <c r="C50" s="43">
        <v>40</v>
      </c>
      <c r="D50" s="44" t="s">
        <v>44</v>
      </c>
      <c r="E50" s="62">
        <v>1</v>
      </c>
      <c r="F50" s="63">
        <v>1</v>
      </c>
      <c r="G50" s="62">
        <v>0</v>
      </c>
      <c r="H50" s="63">
        <v>1</v>
      </c>
      <c r="I50" s="62">
        <v>0</v>
      </c>
      <c r="J50" s="63">
        <v>1</v>
      </c>
      <c r="K50" s="62">
        <v>1</v>
      </c>
      <c r="L50" s="63">
        <v>1</v>
      </c>
      <c r="M50" s="62">
        <v>1</v>
      </c>
      <c r="N50" s="63">
        <v>1</v>
      </c>
      <c r="O50" s="62">
        <v>1</v>
      </c>
      <c r="P50" s="63">
        <v>1</v>
      </c>
      <c r="Q50" s="55">
        <f t="shared" si="3"/>
        <v>0.66666666666666663</v>
      </c>
      <c r="R50" s="55">
        <f t="shared" si="3"/>
        <v>1</v>
      </c>
    </row>
    <row r="51" spans="1:18" ht="15.6" customHeight="1" thickBot="1">
      <c r="A51" s="210"/>
      <c r="B51" s="203"/>
      <c r="C51" s="43">
        <v>41</v>
      </c>
      <c r="D51" s="44" t="s">
        <v>45</v>
      </c>
      <c r="E51" s="64">
        <v>0</v>
      </c>
      <c r="F51" s="65">
        <v>0</v>
      </c>
      <c r="G51" s="64">
        <v>0</v>
      </c>
      <c r="H51" s="65">
        <v>1</v>
      </c>
      <c r="I51" s="64">
        <v>0</v>
      </c>
      <c r="J51" s="65">
        <v>1</v>
      </c>
      <c r="K51" s="64">
        <v>1</v>
      </c>
      <c r="L51" s="65">
        <v>1</v>
      </c>
      <c r="M51" s="64">
        <v>1</v>
      </c>
      <c r="N51" s="65">
        <v>1</v>
      </c>
      <c r="O51" s="64">
        <v>1</v>
      </c>
      <c r="P51" s="65">
        <v>1</v>
      </c>
      <c r="Q51" s="55">
        <f t="shared" si="3"/>
        <v>0.5</v>
      </c>
      <c r="R51" s="55">
        <f t="shared" si="3"/>
        <v>0.83333333333333337</v>
      </c>
    </row>
    <row r="52" spans="1:18" ht="15.6" customHeight="1" thickBot="1">
      <c r="A52" s="210"/>
      <c r="B52" s="203"/>
      <c r="C52" s="43">
        <v>42</v>
      </c>
      <c r="D52" s="44" t="s">
        <v>46</v>
      </c>
      <c r="E52" s="56">
        <v>1</v>
      </c>
      <c r="F52" s="57">
        <v>1</v>
      </c>
      <c r="G52" s="56">
        <v>1</v>
      </c>
      <c r="H52" s="57">
        <v>1</v>
      </c>
      <c r="I52" s="56">
        <v>0</v>
      </c>
      <c r="J52" s="57">
        <v>0</v>
      </c>
      <c r="K52" s="56">
        <v>1</v>
      </c>
      <c r="L52" s="57">
        <v>1</v>
      </c>
      <c r="M52" s="56">
        <v>1</v>
      </c>
      <c r="N52" s="57">
        <v>1</v>
      </c>
      <c r="O52" s="56">
        <v>1</v>
      </c>
      <c r="P52" s="57">
        <v>1</v>
      </c>
      <c r="Q52" s="55">
        <f t="shared" si="3"/>
        <v>0.83333333333333337</v>
      </c>
      <c r="R52" s="55">
        <f t="shared" si="3"/>
        <v>0.83333333333333337</v>
      </c>
    </row>
    <row r="53" spans="1:18" ht="15.6" customHeight="1" thickBot="1">
      <c r="A53" s="210"/>
      <c r="B53" s="203"/>
      <c r="C53" s="43">
        <v>43</v>
      </c>
      <c r="D53" s="44" t="s">
        <v>88</v>
      </c>
      <c r="E53" s="56">
        <v>0</v>
      </c>
      <c r="F53" s="57">
        <v>0</v>
      </c>
      <c r="G53" s="56">
        <v>1</v>
      </c>
      <c r="H53" s="57">
        <v>0</v>
      </c>
      <c r="I53" s="56">
        <v>0</v>
      </c>
      <c r="J53" s="57">
        <v>1</v>
      </c>
      <c r="K53" s="56">
        <v>1</v>
      </c>
      <c r="L53" s="57">
        <v>1</v>
      </c>
      <c r="M53" s="56">
        <v>1</v>
      </c>
      <c r="N53" s="57">
        <v>1</v>
      </c>
      <c r="O53" s="56">
        <v>1</v>
      </c>
      <c r="P53" s="57">
        <v>1</v>
      </c>
      <c r="Q53" s="55">
        <f>AVERAGE(E53,G53,I53,K53,M53,O53)</f>
        <v>0.66666666666666663</v>
      </c>
      <c r="R53" s="55">
        <f>AVERAGE(F53,H53,J53,L53,N53,P53)</f>
        <v>0.66666666666666663</v>
      </c>
    </row>
    <row r="54" spans="1:18" ht="15.6" customHeight="1" thickBot="1">
      <c r="A54" s="210"/>
      <c r="B54" s="203"/>
      <c r="C54" s="43">
        <v>44</v>
      </c>
      <c r="D54" s="44" t="s">
        <v>89</v>
      </c>
      <c r="E54" s="56">
        <v>1</v>
      </c>
      <c r="F54" s="57">
        <v>1</v>
      </c>
      <c r="G54" s="56">
        <v>1</v>
      </c>
      <c r="H54" s="57">
        <v>0</v>
      </c>
      <c r="I54" s="56">
        <v>0</v>
      </c>
      <c r="J54" s="57">
        <v>1</v>
      </c>
      <c r="K54" s="56">
        <v>1</v>
      </c>
      <c r="L54" s="57">
        <v>1</v>
      </c>
      <c r="M54" s="56">
        <v>1</v>
      </c>
      <c r="N54" s="57">
        <v>1</v>
      </c>
      <c r="O54" s="56">
        <v>0</v>
      </c>
      <c r="P54" s="57">
        <v>0</v>
      </c>
      <c r="Q54" s="55">
        <f t="shared" ref="Q54:R64" si="4">AVERAGE(E54,G54,I54,K54,M54,O54)</f>
        <v>0.66666666666666663</v>
      </c>
      <c r="R54" s="55">
        <f t="shared" si="4"/>
        <v>0.66666666666666663</v>
      </c>
    </row>
    <row r="55" spans="1:18" ht="24.75" customHeight="1" thickBot="1">
      <c r="A55" s="210"/>
      <c r="B55" s="203"/>
      <c r="C55" s="43">
        <v>45</v>
      </c>
      <c r="D55" s="44" t="s">
        <v>80</v>
      </c>
      <c r="E55" s="56">
        <v>0</v>
      </c>
      <c r="F55" s="57">
        <v>0</v>
      </c>
      <c r="G55" s="56">
        <v>1</v>
      </c>
      <c r="H55" s="57">
        <v>0</v>
      </c>
      <c r="I55" s="56">
        <v>0</v>
      </c>
      <c r="J55" s="57">
        <v>1</v>
      </c>
      <c r="K55" s="56">
        <v>1</v>
      </c>
      <c r="L55" s="57">
        <v>1</v>
      </c>
      <c r="M55" s="56">
        <v>1</v>
      </c>
      <c r="N55" s="57">
        <v>1</v>
      </c>
      <c r="O55" s="56">
        <v>0</v>
      </c>
      <c r="P55" s="57">
        <v>1</v>
      </c>
      <c r="Q55" s="55">
        <f t="shared" si="4"/>
        <v>0.5</v>
      </c>
      <c r="R55" s="55">
        <f t="shared" si="4"/>
        <v>0.66666666666666663</v>
      </c>
    </row>
    <row r="56" spans="1:18" ht="15.6" customHeight="1" thickBot="1">
      <c r="A56" s="210"/>
      <c r="B56" s="203"/>
      <c r="C56" s="43">
        <v>46</v>
      </c>
      <c r="D56" s="90" t="s">
        <v>47</v>
      </c>
      <c r="E56" s="56">
        <v>1</v>
      </c>
      <c r="F56" s="57">
        <v>1</v>
      </c>
      <c r="G56" s="56">
        <v>1</v>
      </c>
      <c r="H56" s="57">
        <v>1</v>
      </c>
      <c r="I56" s="56">
        <v>0</v>
      </c>
      <c r="J56" s="57">
        <v>1</v>
      </c>
      <c r="K56" s="56">
        <v>1</v>
      </c>
      <c r="L56" s="57">
        <v>1</v>
      </c>
      <c r="M56" s="56">
        <v>1</v>
      </c>
      <c r="N56" s="57">
        <v>1</v>
      </c>
      <c r="O56" s="56">
        <v>0</v>
      </c>
      <c r="P56" s="57">
        <v>1</v>
      </c>
      <c r="Q56" s="55">
        <f t="shared" si="4"/>
        <v>0.66666666666666663</v>
      </c>
      <c r="R56" s="55">
        <f t="shared" si="4"/>
        <v>1</v>
      </c>
    </row>
    <row r="57" spans="1:18" ht="15.6" customHeight="1" thickBot="1">
      <c r="A57" s="210"/>
      <c r="B57" s="203"/>
      <c r="C57" s="43">
        <v>47</v>
      </c>
      <c r="D57" s="90" t="s">
        <v>90</v>
      </c>
      <c r="E57" s="56">
        <v>0</v>
      </c>
      <c r="F57" s="57">
        <v>1</v>
      </c>
      <c r="G57" s="56">
        <v>1</v>
      </c>
      <c r="H57" s="57">
        <v>1</v>
      </c>
      <c r="I57" s="56">
        <v>1</v>
      </c>
      <c r="J57" s="57">
        <v>1</v>
      </c>
      <c r="K57" s="56">
        <v>1</v>
      </c>
      <c r="L57" s="57">
        <v>1</v>
      </c>
      <c r="M57" s="56">
        <v>0</v>
      </c>
      <c r="N57" s="57">
        <v>0</v>
      </c>
      <c r="O57" s="56">
        <v>0</v>
      </c>
      <c r="P57" s="57">
        <v>1</v>
      </c>
      <c r="Q57" s="55">
        <f t="shared" si="4"/>
        <v>0.5</v>
      </c>
      <c r="R57" s="55">
        <f t="shared" si="4"/>
        <v>0.83333333333333337</v>
      </c>
    </row>
    <row r="58" spans="1:18" ht="26.25" customHeight="1" thickBot="1">
      <c r="A58" s="210"/>
      <c r="B58" s="204"/>
      <c r="C58" s="45">
        <v>48</v>
      </c>
      <c r="D58" s="91" t="s">
        <v>48</v>
      </c>
      <c r="E58" s="56">
        <v>0</v>
      </c>
      <c r="F58" s="57">
        <v>0</v>
      </c>
      <c r="G58" s="56">
        <v>1</v>
      </c>
      <c r="H58" s="57">
        <v>0</v>
      </c>
      <c r="I58" s="56">
        <v>0</v>
      </c>
      <c r="J58" s="57">
        <v>1</v>
      </c>
      <c r="K58" s="56">
        <v>1</v>
      </c>
      <c r="L58" s="57">
        <v>1</v>
      </c>
      <c r="M58" s="56">
        <v>1</v>
      </c>
      <c r="N58" s="57">
        <v>1</v>
      </c>
      <c r="O58" s="56">
        <v>1</v>
      </c>
      <c r="P58" s="57">
        <v>1</v>
      </c>
      <c r="Q58" s="55">
        <f t="shared" si="4"/>
        <v>0.66666666666666663</v>
      </c>
      <c r="R58" s="55">
        <f t="shared" si="4"/>
        <v>0.66666666666666663</v>
      </c>
    </row>
    <row r="59" spans="1:18" ht="15.6" customHeight="1" thickBot="1">
      <c r="A59" s="210"/>
      <c r="B59" s="200" t="s">
        <v>6</v>
      </c>
      <c r="C59" s="42">
        <v>49</v>
      </c>
      <c r="D59" s="92" t="s">
        <v>54</v>
      </c>
      <c r="E59" s="56">
        <v>1</v>
      </c>
      <c r="F59" s="57">
        <v>1</v>
      </c>
      <c r="G59" s="56">
        <v>1</v>
      </c>
      <c r="H59" s="57">
        <v>0</v>
      </c>
      <c r="I59" s="56">
        <v>0</v>
      </c>
      <c r="J59" s="57">
        <v>1</v>
      </c>
      <c r="K59" s="56">
        <v>1</v>
      </c>
      <c r="L59" s="57">
        <v>1</v>
      </c>
      <c r="M59" s="56">
        <v>1</v>
      </c>
      <c r="N59" s="57">
        <v>1</v>
      </c>
      <c r="O59" s="56">
        <v>0</v>
      </c>
      <c r="P59" s="57">
        <v>0</v>
      </c>
      <c r="Q59" s="55">
        <f t="shared" si="4"/>
        <v>0.66666666666666663</v>
      </c>
      <c r="R59" s="55">
        <f t="shared" si="4"/>
        <v>0.66666666666666663</v>
      </c>
    </row>
    <row r="60" spans="1:18" ht="15.6" customHeight="1" thickBot="1">
      <c r="A60" s="210"/>
      <c r="B60" s="203"/>
      <c r="C60" s="43">
        <v>50</v>
      </c>
      <c r="D60" s="44" t="s">
        <v>49</v>
      </c>
      <c r="E60" s="56">
        <v>0</v>
      </c>
      <c r="F60" s="57">
        <v>0</v>
      </c>
      <c r="G60" s="56">
        <v>1</v>
      </c>
      <c r="H60" s="57">
        <v>0</v>
      </c>
      <c r="I60" s="56">
        <v>0</v>
      </c>
      <c r="J60" s="57">
        <v>1</v>
      </c>
      <c r="K60" s="56">
        <v>1</v>
      </c>
      <c r="L60" s="57">
        <v>1</v>
      </c>
      <c r="M60" s="56">
        <v>1</v>
      </c>
      <c r="N60" s="57">
        <v>1</v>
      </c>
      <c r="O60" s="56">
        <v>0</v>
      </c>
      <c r="P60" s="57">
        <v>1</v>
      </c>
      <c r="Q60" s="55">
        <f t="shared" si="4"/>
        <v>0.5</v>
      </c>
      <c r="R60" s="55">
        <f t="shared" si="4"/>
        <v>0.66666666666666663</v>
      </c>
    </row>
    <row r="61" spans="1:18" ht="15.6" customHeight="1" thickBot="1">
      <c r="A61" s="210"/>
      <c r="B61" s="203"/>
      <c r="C61" s="43">
        <v>51</v>
      </c>
      <c r="D61" s="44" t="s">
        <v>50</v>
      </c>
      <c r="E61" s="56">
        <v>1</v>
      </c>
      <c r="F61" s="57">
        <v>1</v>
      </c>
      <c r="G61" s="56">
        <v>1</v>
      </c>
      <c r="H61" s="57">
        <v>1</v>
      </c>
      <c r="I61" s="56">
        <v>0</v>
      </c>
      <c r="J61" s="57">
        <v>1</v>
      </c>
      <c r="K61" s="56">
        <v>1</v>
      </c>
      <c r="L61" s="57">
        <v>1</v>
      </c>
      <c r="M61" s="56">
        <v>1</v>
      </c>
      <c r="N61" s="57">
        <v>1</v>
      </c>
      <c r="O61" s="56">
        <v>0</v>
      </c>
      <c r="P61" s="57">
        <v>1</v>
      </c>
      <c r="Q61" s="55">
        <f t="shared" si="4"/>
        <v>0.66666666666666663</v>
      </c>
      <c r="R61" s="55">
        <f t="shared" si="4"/>
        <v>1</v>
      </c>
    </row>
    <row r="62" spans="1:18" ht="15.6" customHeight="1" thickBot="1">
      <c r="A62" s="210"/>
      <c r="B62" s="203"/>
      <c r="C62" s="43">
        <v>52</v>
      </c>
      <c r="D62" s="44" t="s">
        <v>51</v>
      </c>
      <c r="E62" s="56">
        <v>0</v>
      </c>
      <c r="F62" s="57">
        <v>1</v>
      </c>
      <c r="G62" s="56">
        <v>1</v>
      </c>
      <c r="H62" s="57">
        <v>1</v>
      </c>
      <c r="I62" s="56">
        <v>1</v>
      </c>
      <c r="J62" s="57">
        <v>1</v>
      </c>
      <c r="K62" s="56">
        <v>1</v>
      </c>
      <c r="L62" s="57">
        <v>1</v>
      </c>
      <c r="M62" s="56">
        <v>0</v>
      </c>
      <c r="N62" s="57">
        <v>0</v>
      </c>
      <c r="O62" s="56">
        <v>0</v>
      </c>
      <c r="P62" s="57">
        <v>1</v>
      </c>
      <c r="Q62" s="55">
        <f t="shared" si="4"/>
        <v>0.5</v>
      </c>
      <c r="R62" s="55">
        <f t="shared" si="4"/>
        <v>0.83333333333333337</v>
      </c>
    </row>
    <row r="63" spans="1:18" ht="15.6" customHeight="1" thickBot="1">
      <c r="A63" s="210"/>
      <c r="B63" s="203"/>
      <c r="C63" s="43">
        <v>53</v>
      </c>
      <c r="D63" s="44" t="s">
        <v>52</v>
      </c>
      <c r="E63" s="56">
        <v>1</v>
      </c>
      <c r="F63" s="57">
        <v>1</v>
      </c>
      <c r="G63" s="56">
        <v>1</v>
      </c>
      <c r="H63" s="57">
        <v>1</v>
      </c>
      <c r="I63" s="56">
        <v>0</v>
      </c>
      <c r="J63" s="57">
        <v>1</v>
      </c>
      <c r="K63" s="56">
        <v>1</v>
      </c>
      <c r="L63" s="57">
        <v>1</v>
      </c>
      <c r="M63" s="56">
        <v>1</v>
      </c>
      <c r="N63" s="57">
        <v>1</v>
      </c>
      <c r="O63" s="56">
        <v>0</v>
      </c>
      <c r="P63" s="57">
        <v>1</v>
      </c>
      <c r="Q63" s="55">
        <f t="shared" si="4"/>
        <v>0.66666666666666663</v>
      </c>
      <c r="R63" s="55">
        <f t="shared" si="4"/>
        <v>1</v>
      </c>
    </row>
    <row r="64" spans="1:18" ht="15.6" customHeight="1" thickBot="1">
      <c r="A64" s="210"/>
      <c r="B64" s="203"/>
      <c r="C64" s="45">
        <v>54</v>
      </c>
      <c r="D64" s="46" t="s">
        <v>53</v>
      </c>
      <c r="E64" s="56">
        <v>0</v>
      </c>
      <c r="F64" s="57">
        <v>1</v>
      </c>
      <c r="G64" s="56">
        <v>1</v>
      </c>
      <c r="H64" s="57">
        <v>1</v>
      </c>
      <c r="I64" s="56">
        <v>1</v>
      </c>
      <c r="J64" s="57">
        <v>1</v>
      </c>
      <c r="K64" s="56">
        <v>1</v>
      </c>
      <c r="L64" s="57">
        <v>1</v>
      </c>
      <c r="M64" s="56">
        <v>0</v>
      </c>
      <c r="N64" s="57">
        <v>0</v>
      </c>
      <c r="O64" s="56">
        <v>0</v>
      </c>
      <c r="P64" s="57">
        <v>1</v>
      </c>
      <c r="Q64" s="55">
        <f t="shared" si="4"/>
        <v>0.5</v>
      </c>
      <c r="R64" s="55">
        <f t="shared" si="4"/>
        <v>0.83333333333333337</v>
      </c>
    </row>
    <row r="65" spans="1:18" ht="15.6" customHeight="1" thickBot="1">
      <c r="A65" s="210"/>
      <c r="B65" s="47"/>
      <c r="C65" s="48"/>
      <c r="D65" s="49" t="s">
        <v>108</v>
      </c>
      <c r="E65" s="81">
        <f>SUM(E36:E64)</f>
        <v>13</v>
      </c>
      <c r="F65" s="81">
        <f t="shared" ref="F65:P65" si="5">SUM(F36:F64)</f>
        <v>21</v>
      </c>
      <c r="G65" s="81">
        <f t="shared" si="5"/>
        <v>25</v>
      </c>
      <c r="H65" s="81">
        <f t="shared" si="5"/>
        <v>19</v>
      </c>
      <c r="I65" s="81">
        <f t="shared" si="5"/>
        <v>10</v>
      </c>
      <c r="J65" s="81">
        <f t="shared" si="5"/>
        <v>24</v>
      </c>
      <c r="K65" s="81">
        <f t="shared" si="5"/>
        <v>25</v>
      </c>
      <c r="L65" s="81">
        <f t="shared" si="5"/>
        <v>29</v>
      </c>
      <c r="M65" s="81">
        <f t="shared" si="5"/>
        <v>21</v>
      </c>
      <c r="N65" s="81">
        <f t="shared" si="5"/>
        <v>22</v>
      </c>
      <c r="O65" s="81">
        <f t="shared" si="5"/>
        <v>14</v>
      </c>
      <c r="P65" s="81">
        <f t="shared" si="5"/>
        <v>24</v>
      </c>
      <c r="Q65" s="82">
        <f>AVERAGE(E65,G65,I65,K65,M65,O65)</f>
        <v>18</v>
      </c>
      <c r="R65" s="82">
        <f>AVERAGE(F65,H65,J65,L65,N65,P65)</f>
        <v>23.166666666666668</v>
      </c>
    </row>
    <row r="66" spans="1:18" ht="15.6" customHeight="1" thickBot="1">
      <c r="A66" s="210"/>
      <c r="B66" s="50"/>
      <c r="C66" s="51"/>
      <c r="D66" s="52" t="s">
        <v>107</v>
      </c>
      <c r="E66" s="79">
        <f>E65/29*100</f>
        <v>44.827586206896555</v>
      </c>
      <c r="F66" s="79">
        <f t="shared" ref="F66:P66" si="6">F65/29*100</f>
        <v>72.41379310344827</v>
      </c>
      <c r="G66" s="79">
        <f t="shared" si="6"/>
        <v>86.206896551724128</v>
      </c>
      <c r="H66" s="79">
        <f t="shared" si="6"/>
        <v>65.517241379310349</v>
      </c>
      <c r="I66" s="79">
        <f t="shared" si="6"/>
        <v>34.482758620689658</v>
      </c>
      <c r="J66" s="79">
        <f t="shared" si="6"/>
        <v>82.758620689655174</v>
      </c>
      <c r="K66" s="79">
        <f t="shared" si="6"/>
        <v>86.206896551724128</v>
      </c>
      <c r="L66" s="79">
        <f t="shared" si="6"/>
        <v>100</v>
      </c>
      <c r="M66" s="79">
        <f t="shared" si="6"/>
        <v>72.41379310344827</v>
      </c>
      <c r="N66" s="79">
        <f t="shared" si="6"/>
        <v>75.862068965517238</v>
      </c>
      <c r="O66" s="79">
        <f t="shared" si="6"/>
        <v>48.275862068965516</v>
      </c>
      <c r="P66" s="79">
        <f t="shared" si="6"/>
        <v>82.758620689655174</v>
      </c>
      <c r="Q66" s="84">
        <f>Q65/29*100</f>
        <v>62.068965517241381</v>
      </c>
      <c r="R66" s="84">
        <f>R65/29*100</f>
        <v>79.885057471264375</v>
      </c>
    </row>
    <row r="67" spans="1:18" ht="15.6" customHeight="1">
      <c r="A67" s="5"/>
      <c r="B67" s="6"/>
      <c r="C67" s="7"/>
      <c r="D67" s="2"/>
      <c r="E67" s="2"/>
      <c r="F67" s="2"/>
      <c r="G67" s="2"/>
      <c r="H67" s="2"/>
      <c r="I67" s="2"/>
      <c r="J67" s="2"/>
      <c r="K67" s="2"/>
      <c r="L67" s="3"/>
      <c r="M67" s="3"/>
      <c r="N67" s="3"/>
      <c r="O67" s="3"/>
      <c r="P67" s="3"/>
      <c r="Q67" s="3"/>
      <c r="R67" s="4"/>
    </row>
    <row r="68" spans="1:18" ht="15.6" customHeight="1">
      <c r="A68" s="5"/>
      <c r="B68" s="6"/>
      <c r="C68" s="7"/>
      <c r="D68" s="2"/>
      <c r="E68" s="2"/>
      <c r="F68" s="2"/>
      <c r="G68" s="2"/>
      <c r="H68" s="2"/>
      <c r="I68" s="2"/>
      <c r="J68" s="2"/>
      <c r="K68" s="2"/>
      <c r="L68" s="3"/>
      <c r="M68" s="3"/>
      <c r="N68" s="3"/>
      <c r="O68" s="3"/>
      <c r="P68" s="3"/>
      <c r="Q68" s="3"/>
      <c r="R68" s="4"/>
    </row>
    <row r="69" spans="1:18" ht="20.25" customHeight="1">
      <c r="A69" s="198" t="s">
        <v>91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</row>
    <row r="70" spans="1:18" ht="18" customHeight="1" thickBot="1">
      <c r="A70" s="205" t="s">
        <v>145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</row>
    <row r="71" spans="1:18" ht="22.5" customHeight="1" thickBot="1">
      <c r="A71" s="218" t="s">
        <v>0</v>
      </c>
      <c r="B71" s="220" t="s">
        <v>1</v>
      </c>
      <c r="C71" s="220" t="s">
        <v>154</v>
      </c>
      <c r="D71" s="220" t="s">
        <v>2</v>
      </c>
      <c r="E71" s="224" t="s">
        <v>149</v>
      </c>
      <c r="F71" s="224"/>
      <c r="G71" s="224" t="s">
        <v>150</v>
      </c>
      <c r="H71" s="224"/>
      <c r="I71" s="224" t="s">
        <v>151</v>
      </c>
      <c r="J71" s="224"/>
      <c r="K71" s="223" t="s">
        <v>20</v>
      </c>
      <c r="L71" s="223"/>
      <c r="M71" s="223" t="s">
        <v>152</v>
      </c>
      <c r="N71" s="223"/>
      <c r="O71" s="223" t="s">
        <v>153</v>
      </c>
      <c r="P71" s="223"/>
      <c r="Q71" s="223" t="s">
        <v>124</v>
      </c>
      <c r="R71" s="223"/>
    </row>
    <row r="72" spans="1:18" ht="21" customHeight="1" thickBot="1">
      <c r="A72" s="219"/>
      <c r="B72" s="221"/>
      <c r="C72" s="221"/>
      <c r="D72" s="221"/>
      <c r="E72" s="103" t="s">
        <v>147</v>
      </c>
      <c r="F72" s="103" t="s">
        <v>148</v>
      </c>
      <c r="G72" s="103" t="s">
        <v>147</v>
      </c>
      <c r="H72" s="103" t="s">
        <v>148</v>
      </c>
      <c r="I72" s="103" t="s">
        <v>147</v>
      </c>
      <c r="J72" s="103" t="s">
        <v>148</v>
      </c>
      <c r="K72" s="103" t="s">
        <v>147</v>
      </c>
      <c r="L72" s="103" t="s">
        <v>148</v>
      </c>
      <c r="M72" s="103" t="s">
        <v>147</v>
      </c>
      <c r="N72" s="103" t="s">
        <v>148</v>
      </c>
      <c r="O72" s="103" t="s">
        <v>147</v>
      </c>
      <c r="P72" s="103" t="s">
        <v>148</v>
      </c>
      <c r="Q72" s="103" t="s">
        <v>147</v>
      </c>
      <c r="R72" s="103" t="s">
        <v>148</v>
      </c>
    </row>
    <row r="73" spans="1:18" s="8" customFormat="1" ht="17.850000000000001" customHeight="1" thickBot="1">
      <c r="A73" s="211" t="s">
        <v>136</v>
      </c>
      <c r="B73" s="222" t="s">
        <v>17</v>
      </c>
      <c r="C73" s="66">
        <v>80</v>
      </c>
      <c r="D73" s="89" t="s">
        <v>102</v>
      </c>
      <c r="E73" s="100">
        <v>1</v>
      </c>
      <c r="F73" s="101">
        <v>1</v>
      </c>
      <c r="G73" s="100">
        <v>1</v>
      </c>
      <c r="H73" s="101">
        <v>1</v>
      </c>
      <c r="I73" s="100">
        <v>1</v>
      </c>
      <c r="J73" s="101">
        <v>1</v>
      </c>
      <c r="K73" s="100">
        <v>1</v>
      </c>
      <c r="L73" s="101">
        <v>1</v>
      </c>
      <c r="M73" s="100">
        <v>0</v>
      </c>
      <c r="N73" s="101">
        <v>0</v>
      </c>
      <c r="O73" s="100">
        <v>0</v>
      </c>
      <c r="P73" s="101">
        <v>1</v>
      </c>
      <c r="Q73" s="102">
        <f>AVERAGE(E73,G73,I73,K73,M73,O73)</f>
        <v>0.66666666666666663</v>
      </c>
      <c r="R73" s="102">
        <f>AVERAGE(F73,H73,J73,L73,N73,P73)</f>
        <v>0.83333333333333337</v>
      </c>
    </row>
    <row r="74" spans="1:18" s="8" customFormat="1" ht="17.850000000000001" customHeight="1" thickBot="1">
      <c r="A74" s="212"/>
      <c r="B74" s="191"/>
      <c r="C74" s="67">
        <v>81</v>
      </c>
      <c r="D74" s="44" t="s">
        <v>16</v>
      </c>
      <c r="E74" s="56">
        <v>1</v>
      </c>
      <c r="F74" s="57">
        <v>1</v>
      </c>
      <c r="G74" s="56">
        <v>1</v>
      </c>
      <c r="H74" s="57">
        <v>1</v>
      </c>
      <c r="I74" s="56">
        <v>1</v>
      </c>
      <c r="J74" s="57">
        <v>0</v>
      </c>
      <c r="K74" s="56">
        <v>1</v>
      </c>
      <c r="L74" s="57">
        <v>1</v>
      </c>
      <c r="M74" s="56">
        <v>0</v>
      </c>
      <c r="N74" s="57">
        <v>0</v>
      </c>
      <c r="O74" s="56">
        <v>1</v>
      </c>
      <c r="P74" s="57">
        <v>1</v>
      </c>
      <c r="Q74" s="55">
        <f t="shared" ref="Q74:R82" si="7">AVERAGE(E74,G74,I74,K74,M74,O74)</f>
        <v>0.83333333333333337</v>
      </c>
      <c r="R74" s="55">
        <f t="shared" si="7"/>
        <v>0.66666666666666663</v>
      </c>
    </row>
    <row r="75" spans="1:18" s="8" customFormat="1" ht="26.25" customHeight="1" thickBot="1">
      <c r="A75" s="212"/>
      <c r="B75" s="191"/>
      <c r="C75" s="67">
        <v>82</v>
      </c>
      <c r="D75" s="44" t="s">
        <v>67</v>
      </c>
      <c r="E75" s="56">
        <v>0</v>
      </c>
      <c r="F75" s="57">
        <v>1</v>
      </c>
      <c r="G75" s="56">
        <v>1</v>
      </c>
      <c r="H75" s="57">
        <v>1</v>
      </c>
      <c r="I75" s="56">
        <v>1</v>
      </c>
      <c r="J75" s="57">
        <v>0</v>
      </c>
      <c r="K75" s="56">
        <v>0</v>
      </c>
      <c r="L75" s="57">
        <v>1</v>
      </c>
      <c r="M75" s="56">
        <v>0</v>
      </c>
      <c r="N75" s="57">
        <v>0</v>
      </c>
      <c r="O75" s="56">
        <v>1</v>
      </c>
      <c r="P75" s="57">
        <v>1</v>
      </c>
      <c r="Q75" s="55">
        <f t="shared" si="7"/>
        <v>0.5</v>
      </c>
      <c r="R75" s="55">
        <f t="shared" si="7"/>
        <v>0.66666666666666663</v>
      </c>
    </row>
    <row r="76" spans="1:18" s="8" customFormat="1" ht="17.850000000000001" customHeight="1" thickBot="1">
      <c r="A76" s="212"/>
      <c r="B76" s="191"/>
      <c r="C76" s="67">
        <v>83</v>
      </c>
      <c r="D76" s="44" t="s">
        <v>69</v>
      </c>
      <c r="E76" s="56">
        <v>0</v>
      </c>
      <c r="F76" s="57">
        <v>1</v>
      </c>
      <c r="G76" s="56">
        <v>1</v>
      </c>
      <c r="H76" s="57">
        <v>0</v>
      </c>
      <c r="I76" s="56">
        <v>1</v>
      </c>
      <c r="J76" s="57">
        <v>0</v>
      </c>
      <c r="K76" s="56">
        <v>0</v>
      </c>
      <c r="L76" s="57">
        <v>1</v>
      </c>
      <c r="M76" s="56">
        <v>0</v>
      </c>
      <c r="N76" s="57">
        <v>1</v>
      </c>
      <c r="O76" s="56">
        <v>1</v>
      </c>
      <c r="P76" s="57">
        <v>1</v>
      </c>
      <c r="Q76" s="55">
        <f t="shared" si="7"/>
        <v>0.5</v>
      </c>
      <c r="R76" s="55">
        <f t="shared" si="7"/>
        <v>0.66666666666666663</v>
      </c>
    </row>
    <row r="77" spans="1:18" s="8" customFormat="1" ht="24.75" customHeight="1" thickBot="1">
      <c r="A77" s="212"/>
      <c r="B77" s="191"/>
      <c r="C77" s="67">
        <v>84</v>
      </c>
      <c r="D77" s="44" t="s">
        <v>103</v>
      </c>
      <c r="E77" s="56">
        <v>0</v>
      </c>
      <c r="F77" s="57">
        <v>1</v>
      </c>
      <c r="G77" s="56">
        <v>1</v>
      </c>
      <c r="H77" s="57">
        <v>1</v>
      </c>
      <c r="I77" s="56">
        <v>1</v>
      </c>
      <c r="J77" s="57">
        <v>1</v>
      </c>
      <c r="K77" s="56">
        <v>0</v>
      </c>
      <c r="L77" s="57">
        <v>1</v>
      </c>
      <c r="M77" s="56">
        <v>1</v>
      </c>
      <c r="N77" s="57">
        <v>1</v>
      </c>
      <c r="O77" s="56">
        <v>1</v>
      </c>
      <c r="P77" s="57">
        <v>0</v>
      </c>
      <c r="Q77" s="55">
        <f t="shared" si="7"/>
        <v>0.66666666666666663</v>
      </c>
      <c r="R77" s="55">
        <f t="shared" si="7"/>
        <v>0.83333333333333337</v>
      </c>
    </row>
    <row r="78" spans="1:18" s="8" customFormat="1" ht="23.25" customHeight="1" thickBot="1">
      <c r="A78" s="212"/>
      <c r="B78" s="191"/>
      <c r="C78" s="67">
        <v>85</v>
      </c>
      <c r="D78" s="44" t="s">
        <v>4</v>
      </c>
      <c r="E78" s="56">
        <v>1</v>
      </c>
      <c r="F78" s="57">
        <v>1</v>
      </c>
      <c r="G78" s="56">
        <v>1</v>
      </c>
      <c r="H78" s="57">
        <v>1</v>
      </c>
      <c r="I78" s="56">
        <v>1</v>
      </c>
      <c r="J78" s="57">
        <v>1</v>
      </c>
      <c r="K78" s="56">
        <v>0</v>
      </c>
      <c r="L78" s="57">
        <v>1</v>
      </c>
      <c r="M78" s="56">
        <v>1</v>
      </c>
      <c r="N78" s="57">
        <v>1</v>
      </c>
      <c r="O78" s="56">
        <v>1</v>
      </c>
      <c r="P78" s="57">
        <v>0</v>
      </c>
      <c r="Q78" s="55">
        <f t="shared" si="7"/>
        <v>0.83333333333333337</v>
      </c>
      <c r="R78" s="55">
        <f t="shared" si="7"/>
        <v>0.83333333333333337</v>
      </c>
    </row>
    <row r="79" spans="1:18" s="8" customFormat="1" ht="24.75" customHeight="1" thickBot="1">
      <c r="A79" s="212"/>
      <c r="B79" s="192"/>
      <c r="C79" s="68">
        <v>86</v>
      </c>
      <c r="D79" s="46" t="s">
        <v>68</v>
      </c>
      <c r="E79" s="62">
        <v>1</v>
      </c>
      <c r="F79" s="63">
        <v>1</v>
      </c>
      <c r="G79" s="62">
        <v>0</v>
      </c>
      <c r="H79" s="63">
        <v>1</v>
      </c>
      <c r="I79" s="62">
        <v>0</v>
      </c>
      <c r="J79" s="63">
        <v>1</v>
      </c>
      <c r="K79" s="62">
        <v>1</v>
      </c>
      <c r="L79" s="63">
        <v>1</v>
      </c>
      <c r="M79" s="62">
        <v>1</v>
      </c>
      <c r="N79" s="63">
        <v>1</v>
      </c>
      <c r="O79" s="62">
        <v>1</v>
      </c>
      <c r="P79" s="63">
        <v>1</v>
      </c>
      <c r="Q79" s="55">
        <f t="shared" si="7"/>
        <v>0.66666666666666663</v>
      </c>
      <c r="R79" s="55">
        <f t="shared" si="7"/>
        <v>1</v>
      </c>
    </row>
    <row r="80" spans="1:18" s="8" customFormat="1" ht="17.850000000000001" customHeight="1" thickBot="1">
      <c r="A80" s="212"/>
      <c r="B80" s="200" t="s">
        <v>109</v>
      </c>
      <c r="C80" s="69">
        <v>87</v>
      </c>
      <c r="D80" s="89" t="s">
        <v>81</v>
      </c>
      <c r="E80" s="56">
        <v>0</v>
      </c>
      <c r="F80" s="57">
        <v>1</v>
      </c>
      <c r="G80" s="56">
        <v>1</v>
      </c>
      <c r="H80" s="57">
        <v>1</v>
      </c>
      <c r="I80" s="56">
        <v>1</v>
      </c>
      <c r="J80" s="57">
        <v>1</v>
      </c>
      <c r="K80" s="56">
        <v>0</v>
      </c>
      <c r="L80" s="57">
        <v>1</v>
      </c>
      <c r="M80" s="56">
        <v>1</v>
      </c>
      <c r="N80" s="57">
        <v>1</v>
      </c>
      <c r="O80" s="56">
        <v>1</v>
      </c>
      <c r="P80" s="57">
        <v>0</v>
      </c>
      <c r="Q80" s="55">
        <f t="shared" si="7"/>
        <v>0.66666666666666663</v>
      </c>
      <c r="R80" s="55">
        <f t="shared" si="7"/>
        <v>0.83333333333333337</v>
      </c>
    </row>
    <row r="81" spans="1:18" s="8" customFormat="1" ht="17.850000000000001" customHeight="1" thickBot="1">
      <c r="A81" s="212"/>
      <c r="B81" s="203"/>
      <c r="C81" s="70">
        <v>88</v>
      </c>
      <c r="D81" s="44" t="s">
        <v>104</v>
      </c>
      <c r="E81" s="56">
        <v>1</v>
      </c>
      <c r="F81" s="57">
        <v>1</v>
      </c>
      <c r="G81" s="56">
        <v>1</v>
      </c>
      <c r="H81" s="57">
        <v>1</v>
      </c>
      <c r="I81" s="56">
        <v>1</v>
      </c>
      <c r="J81" s="57">
        <v>1</v>
      </c>
      <c r="K81" s="56">
        <v>0</v>
      </c>
      <c r="L81" s="57">
        <v>1</v>
      </c>
      <c r="M81" s="56">
        <v>1</v>
      </c>
      <c r="N81" s="57">
        <v>1</v>
      </c>
      <c r="O81" s="56">
        <v>1</v>
      </c>
      <c r="P81" s="57">
        <v>0</v>
      </c>
      <c r="Q81" s="55">
        <f t="shared" si="7"/>
        <v>0.83333333333333337</v>
      </c>
      <c r="R81" s="55">
        <f t="shared" si="7"/>
        <v>0.83333333333333337</v>
      </c>
    </row>
    <row r="82" spans="1:18" s="8" customFormat="1" ht="24.75" customHeight="1" thickBot="1">
      <c r="A82" s="213"/>
      <c r="B82" s="203"/>
      <c r="C82" s="71">
        <v>89</v>
      </c>
      <c r="D82" s="46" t="s">
        <v>79</v>
      </c>
      <c r="E82" s="62">
        <v>1</v>
      </c>
      <c r="F82" s="63">
        <v>1</v>
      </c>
      <c r="G82" s="62">
        <v>0</v>
      </c>
      <c r="H82" s="63">
        <v>1</v>
      </c>
      <c r="I82" s="62">
        <v>0</v>
      </c>
      <c r="J82" s="63">
        <v>1</v>
      </c>
      <c r="K82" s="62">
        <v>1</v>
      </c>
      <c r="L82" s="63">
        <v>1</v>
      </c>
      <c r="M82" s="62">
        <v>1</v>
      </c>
      <c r="N82" s="63">
        <v>1</v>
      </c>
      <c r="O82" s="62">
        <v>1</v>
      </c>
      <c r="P82" s="63">
        <v>1</v>
      </c>
      <c r="Q82" s="55">
        <f t="shared" si="7"/>
        <v>0.66666666666666663</v>
      </c>
      <c r="R82" s="55">
        <f t="shared" si="7"/>
        <v>1</v>
      </c>
    </row>
    <row r="83" spans="1:18" s="8" customFormat="1" ht="17.850000000000001" customHeight="1">
      <c r="A83" s="72"/>
      <c r="B83" s="47"/>
      <c r="C83" s="48"/>
      <c r="D83" s="49" t="s">
        <v>143</v>
      </c>
      <c r="E83" s="85">
        <f>SUM(E73:E82)</f>
        <v>6</v>
      </c>
      <c r="F83" s="85">
        <f t="shared" ref="F83:P83" si="8">SUM(F73:F82)</f>
        <v>10</v>
      </c>
      <c r="G83" s="85">
        <f t="shared" si="8"/>
        <v>8</v>
      </c>
      <c r="H83" s="85">
        <f t="shared" si="8"/>
        <v>9</v>
      </c>
      <c r="I83" s="85">
        <f t="shared" si="8"/>
        <v>8</v>
      </c>
      <c r="J83" s="85">
        <f t="shared" si="8"/>
        <v>7</v>
      </c>
      <c r="K83" s="85">
        <f t="shared" si="8"/>
        <v>4</v>
      </c>
      <c r="L83" s="85">
        <f t="shared" si="8"/>
        <v>10</v>
      </c>
      <c r="M83" s="85">
        <f t="shared" si="8"/>
        <v>6</v>
      </c>
      <c r="N83" s="85">
        <f t="shared" si="8"/>
        <v>7</v>
      </c>
      <c r="O83" s="85">
        <f t="shared" si="8"/>
        <v>9</v>
      </c>
      <c r="P83" s="85">
        <f t="shared" si="8"/>
        <v>6</v>
      </c>
      <c r="Q83" s="86">
        <f>AVERAGE(E83,G83,I83,K83,M83,O83)</f>
        <v>6.833333333333333</v>
      </c>
      <c r="R83" s="87">
        <f>AVERAGE(F83,H83,J83,L83,N83,P83)</f>
        <v>8.1666666666666661</v>
      </c>
    </row>
    <row r="84" spans="1:18" s="8" customFormat="1" ht="17.850000000000001" customHeight="1" thickBot="1">
      <c r="A84" s="73"/>
      <c r="B84" s="50"/>
      <c r="C84" s="51"/>
      <c r="D84" s="52" t="s">
        <v>107</v>
      </c>
      <c r="E84" s="80">
        <f>E83/10*100</f>
        <v>60</v>
      </c>
      <c r="F84" s="80">
        <f t="shared" ref="F84:P84" si="9">F83/10*100</f>
        <v>100</v>
      </c>
      <c r="G84" s="80">
        <f t="shared" si="9"/>
        <v>80</v>
      </c>
      <c r="H84" s="80">
        <f t="shared" si="9"/>
        <v>90</v>
      </c>
      <c r="I84" s="80">
        <f t="shared" si="9"/>
        <v>80</v>
      </c>
      <c r="J84" s="80">
        <f t="shared" si="9"/>
        <v>70</v>
      </c>
      <c r="K84" s="80">
        <f t="shared" si="9"/>
        <v>40</v>
      </c>
      <c r="L84" s="80">
        <f t="shared" si="9"/>
        <v>100</v>
      </c>
      <c r="M84" s="80">
        <f t="shared" si="9"/>
        <v>60</v>
      </c>
      <c r="N84" s="80">
        <f t="shared" si="9"/>
        <v>70</v>
      </c>
      <c r="O84" s="80">
        <f t="shared" si="9"/>
        <v>90</v>
      </c>
      <c r="P84" s="80">
        <f t="shared" si="9"/>
        <v>60</v>
      </c>
      <c r="Q84" s="88">
        <f>Q83/10*100</f>
        <v>68.333333333333329</v>
      </c>
      <c r="R84" s="88">
        <f>R83/10*100</f>
        <v>81.666666666666671</v>
      </c>
    </row>
    <row r="85" spans="1:18" s="8" customFormat="1" ht="17.850000000000001" customHeight="1" thickBot="1">
      <c r="A85" s="211" t="s">
        <v>137</v>
      </c>
      <c r="B85" s="208" t="s">
        <v>138</v>
      </c>
      <c r="C85" s="39">
        <v>67</v>
      </c>
      <c r="D85" s="23" t="s">
        <v>55</v>
      </c>
      <c r="E85" s="56">
        <v>0</v>
      </c>
      <c r="F85" s="57">
        <v>1</v>
      </c>
      <c r="G85" s="56">
        <v>1</v>
      </c>
      <c r="H85" s="57">
        <v>1</v>
      </c>
      <c r="I85" s="56">
        <v>1</v>
      </c>
      <c r="J85" s="57">
        <v>0</v>
      </c>
      <c r="K85" s="56">
        <v>0</v>
      </c>
      <c r="L85" s="57">
        <v>1</v>
      </c>
      <c r="M85" s="56">
        <v>0</v>
      </c>
      <c r="N85" s="57">
        <v>0</v>
      </c>
      <c r="O85" s="56">
        <v>1</v>
      </c>
      <c r="P85" s="57">
        <v>1</v>
      </c>
      <c r="Q85" s="55">
        <f>AVERAGE(E85,G85,I85,K85,M85,O85)</f>
        <v>0.5</v>
      </c>
      <c r="R85" s="55">
        <f>AVERAGE(F85,H85,J85,L85,N85,P85)</f>
        <v>0.66666666666666663</v>
      </c>
    </row>
    <row r="86" spans="1:18" s="8" customFormat="1" ht="17.850000000000001" customHeight="1" thickBot="1">
      <c r="A86" s="212"/>
      <c r="B86" s="214"/>
      <c r="C86" s="40">
        <v>68</v>
      </c>
      <c r="D86" s="25" t="s">
        <v>56</v>
      </c>
      <c r="E86" s="56">
        <v>0</v>
      </c>
      <c r="F86" s="57">
        <v>1</v>
      </c>
      <c r="G86" s="56">
        <v>1</v>
      </c>
      <c r="H86" s="57">
        <v>0</v>
      </c>
      <c r="I86" s="56">
        <v>1</v>
      </c>
      <c r="J86" s="57">
        <v>0</v>
      </c>
      <c r="K86" s="56">
        <v>0</v>
      </c>
      <c r="L86" s="57">
        <v>1</v>
      </c>
      <c r="M86" s="56">
        <v>0</v>
      </c>
      <c r="N86" s="57">
        <v>1</v>
      </c>
      <c r="O86" s="56">
        <v>1</v>
      </c>
      <c r="P86" s="57">
        <v>1</v>
      </c>
      <c r="Q86" s="55">
        <f t="shared" ref="Q86:R97" si="10">AVERAGE(E86,G86,I86,K86,M86,O86)</f>
        <v>0.5</v>
      </c>
      <c r="R86" s="55">
        <f t="shared" si="10"/>
        <v>0.66666666666666663</v>
      </c>
    </row>
    <row r="87" spans="1:18" s="8" customFormat="1" ht="17.850000000000001" customHeight="1" thickBot="1">
      <c r="A87" s="212"/>
      <c r="B87" s="214"/>
      <c r="C87" s="40">
        <v>69</v>
      </c>
      <c r="D87" s="25" t="s">
        <v>57</v>
      </c>
      <c r="E87" s="56">
        <v>0</v>
      </c>
      <c r="F87" s="57">
        <v>1</v>
      </c>
      <c r="G87" s="56">
        <v>1</v>
      </c>
      <c r="H87" s="57">
        <v>1</v>
      </c>
      <c r="I87" s="56">
        <v>1</v>
      </c>
      <c r="J87" s="57">
        <v>1</v>
      </c>
      <c r="K87" s="56">
        <v>0</v>
      </c>
      <c r="L87" s="57">
        <v>1</v>
      </c>
      <c r="M87" s="56">
        <v>1</v>
      </c>
      <c r="N87" s="57">
        <v>1</v>
      </c>
      <c r="O87" s="56">
        <v>1</v>
      </c>
      <c r="P87" s="57">
        <v>0</v>
      </c>
      <c r="Q87" s="55">
        <f t="shared" si="10"/>
        <v>0.66666666666666663</v>
      </c>
      <c r="R87" s="55">
        <f t="shared" si="10"/>
        <v>0.83333333333333337</v>
      </c>
    </row>
    <row r="88" spans="1:18" s="8" customFormat="1" ht="17.850000000000001" customHeight="1" thickBot="1">
      <c r="A88" s="212"/>
      <c r="B88" s="214"/>
      <c r="C88" s="40">
        <v>70</v>
      </c>
      <c r="D88" s="25" t="s">
        <v>58</v>
      </c>
      <c r="E88" s="56">
        <v>1</v>
      </c>
      <c r="F88" s="57">
        <v>1</v>
      </c>
      <c r="G88" s="56">
        <v>1</v>
      </c>
      <c r="H88" s="57">
        <v>1</v>
      </c>
      <c r="I88" s="56">
        <v>1</v>
      </c>
      <c r="J88" s="57">
        <v>1</v>
      </c>
      <c r="K88" s="56">
        <v>0</v>
      </c>
      <c r="L88" s="57">
        <v>1</v>
      </c>
      <c r="M88" s="56">
        <v>1</v>
      </c>
      <c r="N88" s="57">
        <v>1</v>
      </c>
      <c r="O88" s="56">
        <v>1</v>
      </c>
      <c r="P88" s="57">
        <v>0</v>
      </c>
      <c r="Q88" s="55">
        <f t="shared" si="10"/>
        <v>0.83333333333333337</v>
      </c>
      <c r="R88" s="55">
        <f t="shared" si="10"/>
        <v>0.83333333333333337</v>
      </c>
    </row>
    <row r="89" spans="1:18" s="8" customFormat="1" ht="17.850000000000001" customHeight="1" thickBot="1">
      <c r="A89" s="212"/>
      <c r="B89" s="214"/>
      <c r="C89" s="40">
        <v>71</v>
      </c>
      <c r="D89" s="25" t="s">
        <v>97</v>
      </c>
      <c r="E89" s="62">
        <v>1</v>
      </c>
      <c r="F89" s="63">
        <v>1</v>
      </c>
      <c r="G89" s="62">
        <v>0</v>
      </c>
      <c r="H89" s="63">
        <v>1</v>
      </c>
      <c r="I89" s="62">
        <v>0</v>
      </c>
      <c r="J89" s="63">
        <v>1</v>
      </c>
      <c r="K89" s="62">
        <v>1</v>
      </c>
      <c r="L89" s="63">
        <v>1</v>
      </c>
      <c r="M89" s="62">
        <v>1</v>
      </c>
      <c r="N89" s="63">
        <v>1</v>
      </c>
      <c r="O89" s="62">
        <v>1</v>
      </c>
      <c r="P89" s="63">
        <v>1</v>
      </c>
      <c r="Q89" s="55">
        <f t="shared" si="10"/>
        <v>0.66666666666666663</v>
      </c>
      <c r="R89" s="55">
        <f t="shared" si="10"/>
        <v>1</v>
      </c>
    </row>
    <row r="90" spans="1:18" s="8" customFormat="1" ht="17.850000000000001" customHeight="1" thickBot="1">
      <c r="A90" s="212"/>
      <c r="B90" s="202"/>
      <c r="C90" s="41">
        <v>72</v>
      </c>
      <c r="D90" s="28" t="s">
        <v>98</v>
      </c>
      <c r="E90" s="56">
        <v>0</v>
      </c>
      <c r="F90" s="57">
        <v>1</v>
      </c>
      <c r="G90" s="56">
        <v>1</v>
      </c>
      <c r="H90" s="57">
        <v>1</v>
      </c>
      <c r="I90" s="56">
        <v>1</v>
      </c>
      <c r="J90" s="57">
        <v>1</v>
      </c>
      <c r="K90" s="56">
        <v>1</v>
      </c>
      <c r="L90" s="57">
        <v>1</v>
      </c>
      <c r="M90" s="56">
        <v>1</v>
      </c>
      <c r="N90" s="57">
        <v>1</v>
      </c>
      <c r="O90" s="56">
        <v>1</v>
      </c>
      <c r="P90" s="57">
        <v>0</v>
      </c>
      <c r="Q90" s="55">
        <f t="shared" si="10"/>
        <v>0.83333333333333337</v>
      </c>
      <c r="R90" s="55">
        <f t="shared" si="10"/>
        <v>0.83333333333333337</v>
      </c>
    </row>
    <row r="91" spans="1:18" s="8" customFormat="1" ht="17.850000000000001" customHeight="1" thickBot="1">
      <c r="A91" s="212"/>
      <c r="B91" s="200" t="s">
        <v>13</v>
      </c>
      <c r="C91" s="39">
        <v>73</v>
      </c>
      <c r="D91" s="23" t="s">
        <v>99</v>
      </c>
      <c r="E91" s="56">
        <v>0</v>
      </c>
      <c r="F91" s="57">
        <v>1</v>
      </c>
      <c r="G91" s="56">
        <v>1</v>
      </c>
      <c r="H91" s="57">
        <v>1</v>
      </c>
      <c r="I91" s="56">
        <v>1</v>
      </c>
      <c r="J91" s="57">
        <v>0</v>
      </c>
      <c r="K91" s="56">
        <v>1</v>
      </c>
      <c r="L91" s="57">
        <v>1</v>
      </c>
      <c r="M91" s="56">
        <v>0</v>
      </c>
      <c r="N91" s="57">
        <v>0</v>
      </c>
      <c r="O91" s="56">
        <v>1</v>
      </c>
      <c r="P91" s="57">
        <v>1</v>
      </c>
      <c r="Q91" s="55">
        <f t="shared" si="10"/>
        <v>0.66666666666666663</v>
      </c>
      <c r="R91" s="55">
        <f t="shared" si="10"/>
        <v>0.66666666666666663</v>
      </c>
    </row>
    <row r="92" spans="1:18" s="8" customFormat="1" ht="17.850000000000001" customHeight="1" thickBot="1">
      <c r="A92" s="212"/>
      <c r="B92" s="203"/>
      <c r="C92" s="40">
        <v>74</v>
      </c>
      <c r="D92" s="25" t="s">
        <v>100</v>
      </c>
      <c r="E92" s="56">
        <v>0</v>
      </c>
      <c r="F92" s="57">
        <v>1</v>
      </c>
      <c r="G92" s="56">
        <v>1</v>
      </c>
      <c r="H92" s="57">
        <v>0</v>
      </c>
      <c r="I92" s="56">
        <v>1</v>
      </c>
      <c r="J92" s="57">
        <v>0</v>
      </c>
      <c r="K92" s="56">
        <v>1</v>
      </c>
      <c r="L92" s="57">
        <v>1</v>
      </c>
      <c r="M92" s="56">
        <v>0</v>
      </c>
      <c r="N92" s="57">
        <v>1</v>
      </c>
      <c r="O92" s="56">
        <v>1</v>
      </c>
      <c r="P92" s="57">
        <v>1</v>
      </c>
      <c r="Q92" s="55">
        <f t="shared" si="10"/>
        <v>0.66666666666666663</v>
      </c>
      <c r="R92" s="55">
        <f t="shared" si="10"/>
        <v>0.66666666666666663</v>
      </c>
    </row>
    <row r="93" spans="1:18" s="8" customFormat="1" ht="24" customHeight="1" thickBot="1">
      <c r="A93" s="212"/>
      <c r="B93" s="204"/>
      <c r="C93" s="41">
        <v>75</v>
      </c>
      <c r="D93" s="28" t="s">
        <v>139</v>
      </c>
      <c r="E93" s="56">
        <v>0</v>
      </c>
      <c r="F93" s="57">
        <v>1</v>
      </c>
      <c r="G93" s="56">
        <v>1</v>
      </c>
      <c r="H93" s="57">
        <v>1</v>
      </c>
      <c r="I93" s="56">
        <v>1</v>
      </c>
      <c r="J93" s="57">
        <v>1</v>
      </c>
      <c r="K93" s="56">
        <v>1</v>
      </c>
      <c r="L93" s="57">
        <v>1</v>
      </c>
      <c r="M93" s="56">
        <v>1</v>
      </c>
      <c r="N93" s="57">
        <v>1</v>
      </c>
      <c r="O93" s="56">
        <v>1</v>
      </c>
      <c r="P93" s="57">
        <v>0</v>
      </c>
      <c r="Q93" s="55">
        <f t="shared" si="10"/>
        <v>0.83333333333333337</v>
      </c>
      <c r="R93" s="55">
        <f t="shared" si="10"/>
        <v>0.83333333333333337</v>
      </c>
    </row>
    <row r="94" spans="1:18" s="8" customFormat="1" ht="17.850000000000001" customHeight="1" thickBot="1">
      <c r="A94" s="212"/>
      <c r="B94" s="208" t="s">
        <v>14</v>
      </c>
      <c r="C94" s="39">
        <v>76</v>
      </c>
      <c r="D94" s="23" t="s">
        <v>64</v>
      </c>
      <c r="E94" s="56">
        <v>1</v>
      </c>
      <c r="F94" s="57">
        <v>1</v>
      </c>
      <c r="G94" s="56">
        <v>1</v>
      </c>
      <c r="H94" s="57">
        <v>1</v>
      </c>
      <c r="I94" s="56">
        <v>1</v>
      </c>
      <c r="J94" s="57">
        <v>1</v>
      </c>
      <c r="K94" s="56">
        <v>1</v>
      </c>
      <c r="L94" s="57">
        <v>1</v>
      </c>
      <c r="M94" s="56">
        <v>1</v>
      </c>
      <c r="N94" s="57">
        <v>1</v>
      </c>
      <c r="O94" s="56">
        <v>1</v>
      </c>
      <c r="P94" s="57">
        <v>0</v>
      </c>
      <c r="Q94" s="55">
        <f t="shared" si="10"/>
        <v>1</v>
      </c>
      <c r="R94" s="55">
        <f t="shared" si="10"/>
        <v>0.83333333333333337</v>
      </c>
    </row>
    <row r="95" spans="1:18" s="8" customFormat="1" ht="25.5" customHeight="1" thickBot="1">
      <c r="A95" s="212"/>
      <c r="B95" s="214"/>
      <c r="C95" s="40">
        <v>77</v>
      </c>
      <c r="D95" s="25" t="s">
        <v>101</v>
      </c>
      <c r="E95" s="62">
        <v>1</v>
      </c>
      <c r="F95" s="63">
        <v>1</v>
      </c>
      <c r="G95" s="62">
        <v>0</v>
      </c>
      <c r="H95" s="63">
        <v>1</v>
      </c>
      <c r="I95" s="62">
        <v>0</v>
      </c>
      <c r="J95" s="63">
        <v>1</v>
      </c>
      <c r="K95" s="62">
        <v>1</v>
      </c>
      <c r="L95" s="63">
        <v>1</v>
      </c>
      <c r="M95" s="62">
        <v>1</v>
      </c>
      <c r="N95" s="63">
        <v>1</v>
      </c>
      <c r="O95" s="62">
        <v>1</v>
      </c>
      <c r="P95" s="63">
        <v>1</v>
      </c>
      <c r="Q95" s="55">
        <f t="shared" si="10"/>
        <v>0.66666666666666663</v>
      </c>
      <c r="R95" s="55">
        <f t="shared" si="10"/>
        <v>1</v>
      </c>
    </row>
    <row r="96" spans="1:18" s="8" customFormat="1" ht="17.850000000000001" customHeight="1" thickBot="1">
      <c r="A96" s="212"/>
      <c r="B96" s="214"/>
      <c r="C96" s="40">
        <v>77</v>
      </c>
      <c r="D96" s="25" t="s">
        <v>65</v>
      </c>
      <c r="E96" s="56">
        <v>0</v>
      </c>
      <c r="F96" s="57">
        <v>1</v>
      </c>
      <c r="G96" s="56">
        <v>1</v>
      </c>
      <c r="H96" s="57">
        <v>1</v>
      </c>
      <c r="I96" s="56">
        <v>1</v>
      </c>
      <c r="J96" s="57">
        <v>1</v>
      </c>
      <c r="K96" s="56">
        <v>1</v>
      </c>
      <c r="L96" s="57">
        <v>1</v>
      </c>
      <c r="M96" s="56">
        <v>1</v>
      </c>
      <c r="N96" s="57">
        <v>1</v>
      </c>
      <c r="O96" s="56">
        <v>1</v>
      </c>
      <c r="P96" s="57">
        <v>0</v>
      </c>
      <c r="Q96" s="55">
        <f t="shared" si="10"/>
        <v>0.83333333333333337</v>
      </c>
      <c r="R96" s="55">
        <f t="shared" si="10"/>
        <v>0.83333333333333337</v>
      </c>
    </row>
    <row r="97" spans="1:24" s="8" customFormat="1" ht="17.850000000000001" customHeight="1" thickBot="1">
      <c r="A97" s="213"/>
      <c r="B97" s="202"/>
      <c r="C97" s="41">
        <v>79</v>
      </c>
      <c r="D97" s="28" t="s">
        <v>66</v>
      </c>
      <c r="E97" s="62">
        <v>1</v>
      </c>
      <c r="F97" s="63">
        <v>1</v>
      </c>
      <c r="G97" s="62">
        <v>0</v>
      </c>
      <c r="H97" s="63">
        <v>1</v>
      </c>
      <c r="I97" s="62">
        <v>0</v>
      </c>
      <c r="J97" s="63">
        <v>1</v>
      </c>
      <c r="K97" s="62">
        <v>1</v>
      </c>
      <c r="L97" s="63">
        <v>1</v>
      </c>
      <c r="M97" s="62">
        <v>1</v>
      </c>
      <c r="N97" s="63">
        <v>1</v>
      </c>
      <c r="O97" s="62">
        <v>1</v>
      </c>
      <c r="P97" s="63">
        <v>1</v>
      </c>
      <c r="Q97" s="55">
        <f t="shared" si="10"/>
        <v>0.66666666666666663</v>
      </c>
      <c r="R97" s="55">
        <f t="shared" si="10"/>
        <v>1</v>
      </c>
    </row>
    <row r="98" spans="1:24" s="8" customFormat="1" ht="17.850000000000001" customHeight="1">
      <c r="A98" s="72"/>
      <c r="B98" s="47"/>
      <c r="C98" s="48"/>
      <c r="D98" s="49" t="s">
        <v>144</v>
      </c>
      <c r="E98" s="85">
        <f>SUM(E85:E97)</f>
        <v>5</v>
      </c>
      <c r="F98" s="85">
        <f t="shared" ref="F98:P98" si="11">SUM(F85:F97)</f>
        <v>13</v>
      </c>
      <c r="G98" s="85">
        <f t="shared" si="11"/>
        <v>10</v>
      </c>
      <c r="H98" s="85">
        <f t="shared" si="11"/>
        <v>11</v>
      </c>
      <c r="I98" s="85">
        <f t="shared" si="11"/>
        <v>10</v>
      </c>
      <c r="J98" s="85">
        <f t="shared" si="11"/>
        <v>9</v>
      </c>
      <c r="K98" s="85">
        <f t="shared" si="11"/>
        <v>9</v>
      </c>
      <c r="L98" s="85">
        <f t="shared" si="11"/>
        <v>13</v>
      </c>
      <c r="M98" s="85">
        <f t="shared" si="11"/>
        <v>9</v>
      </c>
      <c r="N98" s="85">
        <f t="shared" si="11"/>
        <v>11</v>
      </c>
      <c r="O98" s="85">
        <f t="shared" si="11"/>
        <v>13</v>
      </c>
      <c r="P98" s="85">
        <f t="shared" si="11"/>
        <v>7</v>
      </c>
      <c r="Q98" s="86">
        <f>AVERAGE(E98,G98,I98,K98,M98,O98)</f>
        <v>9.3333333333333339</v>
      </c>
      <c r="R98" s="87">
        <f>AVERAGE(F98,H98,J98,L98,N98,P98)</f>
        <v>10.666666666666666</v>
      </c>
    </row>
    <row r="99" spans="1:24" s="8" customFormat="1" ht="17.850000000000001" customHeight="1" thickBot="1">
      <c r="A99" s="73"/>
      <c r="B99" s="50"/>
      <c r="C99" s="51"/>
      <c r="D99" s="52" t="s">
        <v>107</v>
      </c>
      <c r="E99" s="80">
        <f>E98/13*100</f>
        <v>38.461538461538467</v>
      </c>
      <c r="F99" s="80">
        <f t="shared" ref="F99:P99" si="12">F98/13*100</f>
        <v>100</v>
      </c>
      <c r="G99" s="80">
        <f t="shared" si="12"/>
        <v>76.923076923076934</v>
      </c>
      <c r="H99" s="80">
        <f t="shared" si="12"/>
        <v>84.615384615384613</v>
      </c>
      <c r="I99" s="80">
        <f t="shared" si="12"/>
        <v>76.923076923076934</v>
      </c>
      <c r="J99" s="80">
        <f t="shared" si="12"/>
        <v>69.230769230769226</v>
      </c>
      <c r="K99" s="80">
        <f t="shared" si="12"/>
        <v>69.230769230769226</v>
      </c>
      <c r="L99" s="80">
        <f t="shared" si="12"/>
        <v>100</v>
      </c>
      <c r="M99" s="80">
        <f t="shared" si="12"/>
        <v>69.230769230769226</v>
      </c>
      <c r="N99" s="80">
        <f t="shared" si="12"/>
        <v>84.615384615384613</v>
      </c>
      <c r="O99" s="80">
        <f t="shared" si="12"/>
        <v>100</v>
      </c>
      <c r="P99" s="80">
        <f t="shared" si="12"/>
        <v>53.846153846153847</v>
      </c>
      <c r="Q99" s="88">
        <f>Q98/13*100</f>
        <v>71.794871794871796</v>
      </c>
      <c r="R99" s="88">
        <f>R98/13*100</f>
        <v>82.051282051282044</v>
      </c>
    </row>
    <row r="100" spans="1:24" ht="14.25" customHeight="1">
      <c r="A100" s="198" t="s">
        <v>91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</row>
    <row r="101" spans="1:24" ht="16.5" customHeight="1" thickBot="1">
      <c r="A101" s="206" t="s">
        <v>145</v>
      </c>
      <c r="B101" s="206"/>
      <c r="C101" s="206"/>
      <c r="D101" s="206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</row>
    <row r="102" spans="1:24" ht="23.25" customHeight="1" thickBot="1">
      <c r="A102" s="218" t="s">
        <v>0</v>
      </c>
      <c r="B102" s="220" t="s">
        <v>1</v>
      </c>
      <c r="C102" s="220" t="s">
        <v>154</v>
      </c>
      <c r="D102" s="220" t="s">
        <v>2</v>
      </c>
      <c r="E102" s="224" t="s">
        <v>149</v>
      </c>
      <c r="F102" s="224"/>
      <c r="G102" s="224" t="s">
        <v>150</v>
      </c>
      <c r="H102" s="224"/>
      <c r="I102" s="224" t="s">
        <v>151</v>
      </c>
      <c r="J102" s="224"/>
      <c r="K102" s="223" t="s">
        <v>20</v>
      </c>
      <c r="L102" s="223"/>
      <c r="M102" s="223" t="s">
        <v>152</v>
      </c>
      <c r="N102" s="223"/>
      <c r="O102" s="223" t="s">
        <v>153</v>
      </c>
      <c r="P102" s="223"/>
      <c r="Q102" s="223" t="s">
        <v>124</v>
      </c>
      <c r="R102" s="223"/>
    </row>
    <row r="103" spans="1:24" ht="31.5" customHeight="1" thickBot="1">
      <c r="A103" s="219"/>
      <c r="B103" s="221"/>
      <c r="C103" s="221"/>
      <c r="D103" s="221"/>
      <c r="E103" s="103" t="s">
        <v>147</v>
      </c>
      <c r="F103" s="103" t="s">
        <v>148</v>
      </c>
      <c r="G103" s="103" t="s">
        <v>147</v>
      </c>
      <c r="H103" s="103" t="s">
        <v>148</v>
      </c>
      <c r="I103" s="103" t="s">
        <v>147</v>
      </c>
      <c r="J103" s="103" t="s">
        <v>148</v>
      </c>
      <c r="K103" s="103" t="s">
        <v>147</v>
      </c>
      <c r="L103" s="103" t="s">
        <v>148</v>
      </c>
      <c r="M103" s="103" t="s">
        <v>147</v>
      </c>
      <c r="N103" s="103" t="s">
        <v>148</v>
      </c>
      <c r="O103" s="103" t="s">
        <v>147</v>
      </c>
      <c r="P103" s="103" t="s">
        <v>148</v>
      </c>
      <c r="Q103" s="103" t="s">
        <v>147</v>
      </c>
      <c r="R103" s="103" t="s">
        <v>148</v>
      </c>
    </row>
    <row r="104" spans="1:24" ht="18.600000000000001" customHeight="1" thickBot="1">
      <c r="A104" s="215" t="s">
        <v>12</v>
      </c>
      <c r="B104" s="190" t="s">
        <v>140</v>
      </c>
      <c r="C104" s="95">
        <v>55</v>
      </c>
      <c r="D104" s="96" t="s">
        <v>59</v>
      </c>
      <c r="E104" s="100">
        <v>1</v>
      </c>
      <c r="F104" s="101">
        <v>1</v>
      </c>
      <c r="G104" s="100">
        <v>1</v>
      </c>
      <c r="H104" s="101">
        <v>1</v>
      </c>
      <c r="I104" s="100">
        <v>1</v>
      </c>
      <c r="J104" s="101">
        <v>0</v>
      </c>
      <c r="K104" s="100">
        <v>0</v>
      </c>
      <c r="L104" s="101">
        <v>1</v>
      </c>
      <c r="M104" s="100">
        <v>0</v>
      </c>
      <c r="N104" s="101">
        <v>0</v>
      </c>
      <c r="O104" s="100">
        <v>1</v>
      </c>
      <c r="P104" s="101">
        <v>1</v>
      </c>
      <c r="Q104" s="102">
        <f>AVERAGE(E104,G104,I104,K104,M104,O104)</f>
        <v>0.66666666666666663</v>
      </c>
      <c r="R104" s="102">
        <f>AVERAGE(F104,H104,J104,L104,N104,P104)</f>
        <v>0.66666666666666663</v>
      </c>
    </row>
    <row r="105" spans="1:24" ht="24.75" customHeight="1" thickBot="1">
      <c r="A105" s="216"/>
      <c r="B105" s="191"/>
      <c r="C105" s="40">
        <v>56</v>
      </c>
      <c r="D105" s="25" t="s">
        <v>92</v>
      </c>
      <c r="E105" s="56">
        <v>1</v>
      </c>
      <c r="F105" s="57">
        <v>1</v>
      </c>
      <c r="G105" s="56">
        <v>1</v>
      </c>
      <c r="H105" s="57">
        <v>0</v>
      </c>
      <c r="I105" s="56">
        <v>1</v>
      </c>
      <c r="J105" s="57">
        <v>0</v>
      </c>
      <c r="K105" s="56">
        <v>0</v>
      </c>
      <c r="L105" s="57">
        <v>1</v>
      </c>
      <c r="M105" s="56">
        <v>0</v>
      </c>
      <c r="N105" s="57">
        <v>1</v>
      </c>
      <c r="O105" s="56">
        <v>1</v>
      </c>
      <c r="P105" s="57">
        <v>1</v>
      </c>
      <c r="Q105" s="55">
        <f t="shared" ref="Q105:R114" si="13">AVERAGE(E105,G105,I105,K105,M105,O105)</f>
        <v>0.66666666666666663</v>
      </c>
      <c r="R105" s="55">
        <f t="shared" si="13"/>
        <v>0.66666666666666663</v>
      </c>
    </row>
    <row r="106" spans="1:24" ht="18.600000000000001" customHeight="1" thickBot="1">
      <c r="A106" s="216"/>
      <c r="B106" s="191"/>
      <c r="C106" s="40">
        <v>57</v>
      </c>
      <c r="D106" s="25" t="s">
        <v>93</v>
      </c>
      <c r="E106" s="56">
        <v>1</v>
      </c>
      <c r="F106" s="57">
        <v>1</v>
      </c>
      <c r="G106" s="56">
        <v>1</v>
      </c>
      <c r="H106" s="57">
        <v>1</v>
      </c>
      <c r="I106" s="56">
        <v>1</v>
      </c>
      <c r="J106" s="57">
        <v>1</v>
      </c>
      <c r="K106" s="56">
        <v>0</v>
      </c>
      <c r="L106" s="57">
        <v>1</v>
      </c>
      <c r="M106" s="56">
        <v>1</v>
      </c>
      <c r="N106" s="57">
        <v>1</v>
      </c>
      <c r="O106" s="56">
        <v>1</v>
      </c>
      <c r="P106" s="57">
        <v>0</v>
      </c>
      <c r="Q106" s="55">
        <f t="shared" si="13"/>
        <v>0.83333333333333337</v>
      </c>
      <c r="R106" s="55">
        <f t="shared" si="13"/>
        <v>0.83333333333333337</v>
      </c>
    </row>
    <row r="107" spans="1:24" ht="18.600000000000001" customHeight="1" thickBot="1">
      <c r="A107" s="216"/>
      <c r="B107" s="191"/>
      <c r="C107" s="40">
        <v>58</v>
      </c>
      <c r="D107" s="25" t="s">
        <v>94</v>
      </c>
      <c r="E107" s="56">
        <v>1</v>
      </c>
      <c r="F107" s="57">
        <v>1</v>
      </c>
      <c r="G107" s="56">
        <v>1</v>
      </c>
      <c r="H107" s="57">
        <v>1</v>
      </c>
      <c r="I107" s="56">
        <v>1</v>
      </c>
      <c r="J107" s="57">
        <v>1</v>
      </c>
      <c r="K107" s="56">
        <v>0</v>
      </c>
      <c r="L107" s="57">
        <v>1</v>
      </c>
      <c r="M107" s="56">
        <v>1</v>
      </c>
      <c r="N107" s="57">
        <v>1</v>
      </c>
      <c r="O107" s="56">
        <v>1</v>
      </c>
      <c r="P107" s="57">
        <v>0</v>
      </c>
      <c r="Q107" s="55">
        <f t="shared" si="13"/>
        <v>0.83333333333333337</v>
      </c>
      <c r="R107" s="55">
        <f t="shared" si="13"/>
        <v>0.83333333333333337</v>
      </c>
    </row>
    <row r="108" spans="1:24" ht="18.600000000000001" customHeight="1" thickBot="1">
      <c r="A108" s="216"/>
      <c r="B108" s="191"/>
      <c r="C108" s="40">
        <v>59</v>
      </c>
      <c r="D108" s="25" t="s">
        <v>61</v>
      </c>
      <c r="E108" s="62">
        <v>1</v>
      </c>
      <c r="F108" s="63">
        <v>1</v>
      </c>
      <c r="G108" s="62">
        <v>0</v>
      </c>
      <c r="H108" s="63">
        <v>1</v>
      </c>
      <c r="I108" s="62">
        <v>0</v>
      </c>
      <c r="J108" s="63">
        <v>1</v>
      </c>
      <c r="K108" s="62">
        <v>1</v>
      </c>
      <c r="L108" s="63">
        <v>1</v>
      </c>
      <c r="M108" s="62">
        <v>1</v>
      </c>
      <c r="N108" s="63">
        <v>1</v>
      </c>
      <c r="O108" s="62">
        <v>1</v>
      </c>
      <c r="P108" s="63">
        <v>1</v>
      </c>
      <c r="Q108" s="55">
        <f t="shared" si="13"/>
        <v>0.66666666666666663</v>
      </c>
      <c r="R108" s="55">
        <f t="shared" si="13"/>
        <v>1</v>
      </c>
    </row>
    <row r="109" spans="1:24" ht="18.600000000000001" customHeight="1" thickBot="1">
      <c r="A109" s="216"/>
      <c r="B109" s="191"/>
      <c r="C109" s="40">
        <v>60</v>
      </c>
      <c r="D109" s="25" t="s">
        <v>10</v>
      </c>
      <c r="E109" s="56">
        <v>1</v>
      </c>
      <c r="F109" s="57">
        <v>1</v>
      </c>
      <c r="G109" s="56">
        <v>1</v>
      </c>
      <c r="H109" s="57">
        <v>1</v>
      </c>
      <c r="I109" s="56">
        <v>1</v>
      </c>
      <c r="J109" s="57">
        <v>1</v>
      </c>
      <c r="K109" s="56">
        <v>1</v>
      </c>
      <c r="L109" s="57">
        <v>1</v>
      </c>
      <c r="M109" s="56">
        <v>1</v>
      </c>
      <c r="N109" s="57">
        <v>1</v>
      </c>
      <c r="O109" s="56">
        <v>1</v>
      </c>
      <c r="P109" s="57">
        <v>0</v>
      </c>
      <c r="Q109" s="55">
        <f t="shared" si="13"/>
        <v>1</v>
      </c>
      <c r="R109" s="55">
        <f t="shared" si="13"/>
        <v>0.83333333333333337</v>
      </c>
    </row>
    <row r="110" spans="1:24" ht="18.600000000000001" customHeight="1" thickBot="1">
      <c r="A110" s="216"/>
      <c r="B110" s="191"/>
      <c r="C110" s="40">
        <v>61</v>
      </c>
      <c r="D110" s="25" t="s">
        <v>11</v>
      </c>
      <c r="E110" s="56">
        <v>1</v>
      </c>
      <c r="F110" s="57">
        <v>1</v>
      </c>
      <c r="G110" s="56">
        <v>1</v>
      </c>
      <c r="H110" s="57">
        <v>1</v>
      </c>
      <c r="I110" s="56">
        <v>1</v>
      </c>
      <c r="J110" s="57">
        <v>0</v>
      </c>
      <c r="K110" s="56">
        <v>1</v>
      </c>
      <c r="L110" s="57">
        <v>1</v>
      </c>
      <c r="M110" s="56">
        <v>0</v>
      </c>
      <c r="N110" s="57">
        <v>0</v>
      </c>
      <c r="O110" s="56">
        <v>1</v>
      </c>
      <c r="P110" s="57">
        <v>1</v>
      </c>
      <c r="Q110" s="55">
        <f t="shared" si="13"/>
        <v>0.83333333333333337</v>
      </c>
      <c r="R110" s="55">
        <f t="shared" si="13"/>
        <v>0.66666666666666663</v>
      </c>
    </row>
    <row r="111" spans="1:24" ht="18.600000000000001" customHeight="1" thickBot="1">
      <c r="A111" s="216"/>
      <c r="B111" s="191"/>
      <c r="C111" s="40">
        <v>62</v>
      </c>
      <c r="D111" s="25" t="s">
        <v>60</v>
      </c>
      <c r="E111" s="56">
        <v>1</v>
      </c>
      <c r="F111" s="57">
        <v>1</v>
      </c>
      <c r="G111" s="56">
        <v>1</v>
      </c>
      <c r="H111" s="57">
        <v>0</v>
      </c>
      <c r="I111" s="56">
        <v>1</v>
      </c>
      <c r="J111" s="57">
        <v>0</v>
      </c>
      <c r="K111" s="56">
        <v>1</v>
      </c>
      <c r="L111" s="57">
        <v>1</v>
      </c>
      <c r="M111" s="56">
        <v>0</v>
      </c>
      <c r="N111" s="57">
        <v>1</v>
      </c>
      <c r="O111" s="56">
        <v>1</v>
      </c>
      <c r="P111" s="57">
        <v>1</v>
      </c>
      <c r="Q111" s="55">
        <f t="shared" si="13"/>
        <v>0.83333333333333337</v>
      </c>
      <c r="R111" s="55">
        <f t="shared" si="13"/>
        <v>0.66666666666666663</v>
      </c>
    </row>
    <row r="112" spans="1:24" ht="22.5" customHeight="1" thickBot="1">
      <c r="A112" s="216"/>
      <c r="B112" s="191"/>
      <c r="C112" s="40">
        <v>63</v>
      </c>
      <c r="D112" s="25" t="s">
        <v>95</v>
      </c>
      <c r="E112" s="56">
        <v>1</v>
      </c>
      <c r="F112" s="57">
        <v>1</v>
      </c>
      <c r="G112" s="56">
        <v>1</v>
      </c>
      <c r="H112" s="57">
        <v>1</v>
      </c>
      <c r="I112" s="56">
        <v>1</v>
      </c>
      <c r="J112" s="57">
        <v>1</v>
      </c>
      <c r="K112" s="56">
        <v>1</v>
      </c>
      <c r="L112" s="57">
        <v>1</v>
      </c>
      <c r="M112" s="56">
        <v>1</v>
      </c>
      <c r="N112" s="57">
        <v>1</v>
      </c>
      <c r="O112" s="56">
        <v>1</v>
      </c>
      <c r="P112" s="57">
        <v>0</v>
      </c>
      <c r="Q112" s="55">
        <f t="shared" si="13"/>
        <v>1</v>
      </c>
      <c r="R112" s="55">
        <f t="shared" si="13"/>
        <v>0.83333333333333337</v>
      </c>
      <c r="X112" s="99"/>
    </row>
    <row r="113" spans="1:18" ht="18.600000000000001" customHeight="1" thickBot="1">
      <c r="A113" s="216"/>
      <c r="B113" s="191"/>
      <c r="C113" s="40">
        <v>64</v>
      </c>
      <c r="D113" s="25" t="s">
        <v>63</v>
      </c>
      <c r="E113" s="62">
        <v>1</v>
      </c>
      <c r="F113" s="63">
        <v>1</v>
      </c>
      <c r="G113" s="62">
        <v>0</v>
      </c>
      <c r="H113" s="63">
        <v>1</v>
      </c>
      <c r="I113" s="62">
        <v>0</v>
      </c>
      <c r="J113" s="63">
        <v>1</v>
      </c>
      <c r="K113" s="62">
        <v>1</v>
      </c>
      <c r="L113" s="63">
        <v>1</v>
      </c>
      <c r="M113" s="62">
        <v>1</v>
      </c>
      <c r="N113" s="63">
        <v>1</v>
      </c>
      <c r="O113" s="62">
        <v>1</v>
      </c>
      <c r="P113" s="63">
        <v>1</v>
      </c>
      <c r="Q113" s="55">
        <f t="shared" si="13"/>
        <v>0.66666666666666663</v>
      </c>
      <c r="R113" s="55">
        <f t="shared" si="13"/>
        <v>1</v>
      </c>
    </row>
    <row r="114" spans="1:18" ht="27" customHeight="1" thickBot="1">
      <c r="A114" s="217"/>
      <c r="B114" s="192"/>
      <c r="C114" s="41">
        <v>65</v>
      </c>
      <c r="D114" s="28" t="s">
        <v>96</v>
      </c>
      <c r="E114" s="56">
        <v>1</v>
      </c>
      <c r="F114" s="57">
        <v>1</v>
      </c>
      <c r="G114" s="56">
        <v>1</v>
      </c>
      <c r="H114" s="57">
        <v>1</v>
      </c>
      <c r="I114" s="56">
        <v>1</v>
      </c>
      <c r="J114" s="57">
        <v>1</v>
      </c>
      <c r="K114" s="56">
        <v>1</v>
      </c>
      <c r="L114" s="57">
        <v>1</v>
      </c>
      <c r="M114" s="56">
        <v>1</v>
      </c>
      <c r="N114" s="57">
        <v>1</v>
      </c>
      <c r="O114" s="56">
        <v>1</v>
      </c>
      <c r="P114" s="57">
        <v>0</v>
      </c>
      <c r="Q114" s="55">
        <f t="shared" si="13"/>
        <v>1</v>
      </c>
      <c r="R114" s="55">
        <f t="shared" si="13"/>
        <v>0.83333333333333337</v>
      </c>
    </row>
    <row r="115" spans="1:18" ht="18.600000000000001" customHeight="1">
      <c r="A115" s="74"/>
      <c r="B115" s="47"/>
      <c r="C115" s="48"/>
      <c r="D115" s="49" t="s">
        <v>142</v>
      </c>
      <c r="E115" s="85">
        <f>SUM(E104:E114)</f>
        <v>11</v>
      </c>
      <c r="F115" s="85">
        <f t="shared" ref="F115:P115" si="14">SUM(F104:F114)</f>
        <v>11</v>
      </c>
      <c r="G115" s="85">
        <f t="shared" si="14"/>
        <v>9</v>
      </c>
      <c r="H115" s="85">
        <f t="shared" si="14"/>
        <v>9</v>
      </c>
      <c r="I115" s="85">
        <f t="shared" si="14"/>
        <v>9</v>
      </c>
      <c r="J115" s="85">
        <f t="shared" si="14"/>
        <v>7</v>
      </c>
      <c r="K115" s="85">
        <f t="shared" si="14"/>
        <v>7</v>
      </c>
      <c r="L115" s="85">
        <f t="shared" si="14"/>
        <v>11</v>
      </c>
      <c r="M115" s="85">
        <f t="shared" si="14"/>
        <v>7</v>
      </c>
      <c r="N115" s="85">
        <f t="shared" si="14"/>
        <v>9</v>
      </c>
      <c r="O115" s="85">
        <f t="shared" si="14"/>
        <v>11</v>
      </c>
      <c r="P115" s="85">
        <f t="shared" si="14"/>
        <v>6</v>
      </c>
      <c r="Q115" s="86">
        <f>AVERAGE(E115,G115,I115,K115,M115,O115)</f>
        <v>9</v>
      </c>
      <c r="R115" s="87">
        <f>AVERAGE(F115,H115,J115,L115,N115,P115)</f>
        <v>8.8333333333333339</v>
      </c>
    </row>
    <row r="116" spans="1:18" ht="18.600000000000001" customHeight="1" thickBot="1">
      <c r="A116" s="74"/>
      <c r="B116" s="50"/>
      <c r="C116" s="51"/>
      <c r="D116" s="52" t="s">
        <v>107</v>
      </c>
      <c r="E116" s="80">
        <f>E115/11*100</f>
        <v>100</v>
      </c>
      <c r="F116" s="80">
        <f t="shared" ref="F116:P116" si="15">F115/11*100</f>
        <v>100</v>
      </c>
      <c r="G116" s="80">
        <f t="shared" si="15"/>
        <v>81.818181818181827</v>
      </c>
      <c r="H116" s="80">
        <f t="shared" si="15"/>
        <v>81.818181818181827</v>
      </c>
      <c r="I116" s="80">
        <f t="shared" si="15"/>
        <v>81.818181818181827</v>
      </c>
      <c r="J116" s="80">
        <f t="shared" si="15"/>
        <v>63.636363636363633</v>
      </c>
      <c r="K116" s="80">
        <f t="shared" si="15"/>
        <v>63.636363636363633</v>
      </c>
      <c r="L116" s="80">
        <f t="shared" si="15"/>
        <v>100</v>
      </c>
      <c r="M116" s="80">
        <f t="shared" si="15"/>
        <v>63.636363636363633</v>
      </c>
      <c r="N116" s="80">
        <f t="shared" si="15"/>
        <v>81.818181818181827</v>
      </c>
      <c r="O116" s="80">
        <f t="shared" si="15"/>
        <v>100</v>
      </c>
      <c r="P116" s="80">
        <f t="shared" si="15"/>
        <v>54.54545454545454</v>
      </c>
      <c r="Q116" s="88">
        <f>Q115/11*100</f>
        <v>81.818181818181827</v>
      </c>
      <c r="R116" s="88">
        <f>R115/11*100</f>
        <v>80.303030303030312</v>
      </c>
    </row>
    <row r="117" spans="1:18" ht="18.600000000000001" customHeight="1" thickBot="1">
      <c r="A117" s="199" t="s">
        <v>70</v>
      </c>
      <c r="B117" s="199" t="s">
        <v>141</v>
      </c>
      <c r="C117" s="39">
        <v>66</v>
      </c>
      <c r="D117" s="23" t="s">
        <v>62</v>
      </c>
      <c r="E117" s="56">
        <v>1</v>
      </c>
      <c r="F117" s="57">
        <v>1</v>
      </c>
      <c r="G117" s="56">
        <v>1</v>
      </c>
      <c r="H117" s="57">
        <v>1</v>
      </c>
      <c r="I117" s="56">
        <v>1</v>
      </c>
      <c r="J117" s="57">
        <v>1</v>
      </c>
      <c r="K117" s="56">
        <v>0</v>
      </c>
      <c r="L117" s="57">
        <v>1</v>
      </c>
      <c r="M117" s="56">
        <v>1</v>
      </c>
      <c r="N117" s="57">
        <v>1</v>
      </c>
      <c r="O117" s="56">
        <v>1</v>
      </c>
      <c r="P117" s="57">
        <v>0</v>
      </c>
      <c r="Q117" s="55">
        <f t="shared" ref="Q117:R127" si="16">AVERAGE(E117,G117,I117,K117,M117,O117)</f>
        <v>0.83333333333333337</v>
      </c>
      <c r="R117" s="55">
        <f t="shared" si="16"/>
        <v>0.83333333333333337</v>
      </c>
    </row>
    <row r="118" spans="1:18" ht="18.600000000000001" customHeight="1" thickBot="1">
      <c r="A118" s="199"/>
      <c r="B118" s="199"/>
      <c r="C118" s="70">
        <v>91</v>
      </c>
      <c r="D118" s="93" t="s">
        <v>71</v>
      </c>
      <c r="E118" s="56">
        <v>1</v>
      </c>
      <c r="F118" s="57">
        <v>1</v>
      </c>
      <c r="G118" s="56">
        <v>1</v>
      </c>
      <c r="H118" s="57">
        <v>1</v>
      </c>
      <c r="I118" s="56">
        <v>1</v>
      </c>
      <c r="J118" s="57">
        <v>1</v>
      </c>
      <c r="K118" s="56">
        <v>0</v>
      </c>
      <c r="L118" s="57">
        <v>1</v>
      </c>
      <c r="M118" s="56">
        <v>1</v>
      </c>
      <c r="N118" s="57">
        <v>1</v>
      </c>
      <c r="O118" s="56">
        <v>1</v>
      </c>
      <c r="P118" s="57">
        <v>0</v>
      </c>
      <c r="Q118" s="55">
        <f t="shared" si="16"/>
        <v>0.83333333333333337</v>
      </c>
      <c r="R118" s="55">
        <f t="shared" si="16"/>
        <v>0.83333333333333337</v>
      </c>
    </row>
    <row r="119" spans="1:18" ht="18.600000000000001" customHeight="1" thickBot="1">
      <c r="A119" s="199"/>
      <c r="B119" s="199"/>
      <c r="C119" s="70">
        <v>92</v>
      </c>
      <c r="D119" s="93" t="s">
        <v>72</v>
      </c>
      <c r="E119" s="62">
        <v>1</v>
      </c>
      <c r="F119" s="63">
        <v>1</v>
      </c>
      <c r="G119" s="62">
        <v>0</v>
      </c>
      <c r="H119" s="63">
        <v>1</v>
      </c>
      <c r="I119" s="62">
        <v>0</v>
      </c>
      <c r="J119" s="63">
        <v>1</v>
      </c>
      <c r="K119" s="62">
        <v>1</v>
      </c>
      <c r="L119" s="63">
        <v>1</v>
      </c>
      <c r="M119" s="62">
        <v>1</v>
      </c>
      <c r="N119" s="63">
        <v>1</v>
      </c>
      <c r="O119" s="62">
        <v>1</v>
      </c>
      <c r="P119" s="63">
        <v>1</v>
      </c>
      <c r="Q119" s="55">
        <f t="shared" si="16"/>
        <v>0.66666666666666663</v>
      </c>
      <c r="R119" s="55">
        <f t="shared" si="16"/>
        <v>1</v>
      </c>
    </row>
    <row r="120" spans="1:18" ht="18.600000000000001" customHeight="1" thickBot="1">
      <c r="A120" s="199"/>
      <c r="B120" s="199"/>
      <c r="C120" s="70">
        <v>93</v>
      </c>
      <c r="D120" s="93" t="s">
        <v>73</v>
      </c>
      <c r="E120" s="56">
        <v>1</v>
      </c>
      <c r="F120" s="57">
        <v>1</v>
      </c>
      <c r="G120" s="56">
        <v>1</v>
      </c>
      <c r="H120" s="57">
        <v>1</v>
      </c>
      <c r="I120" s="56">
        <v>1</v>
      </c>
      <c r="J120" s="57">
        <v>1</v>
      </c>
      <c r="K120" s="56">
        <v>1</v>
      </c>
      <c r="L120" s="57">
        <v>1</v>
      </c>
      <c r="M120" s="56">
        <v>1</v>
      </c>
      <c r="N120" s="57">
        <v>1</v>
      </c>
      <c r="O120" s="56">
        <v>1</v>
      </c>
      <c r="P120" s="57">
        <v>0</v>
      </c>
      <c r="Q120" s="55">
        <f t="shared" si="16"/>
        <v>1</v>
      </c>
      <c r="R120" s="55">
        <f t="shared" si="16"/>
        <v>0.83333333333333337</v>
      </c>
    </row>
    <row r="121" spans="1:18" ht="18.600000000000001" customHeight="1" thickBot="1">
      <c r="A121" s="199"/>
      <c r="B121" s="199"/>
      <c r="C121" s="70">
        <v>94</v>
      </c>
      <c r="D121" s="93" t="s">
        <v>74</v>
      </c>
      <c r="E121" s="56">
        <v>1</v>
      </c>
      <c r="F121" s="57">
        <v>1</v>
      </c>
      <c r="G121" s="56">
        <v>1</v>
      </c>
      <c r="H121" s="57">
        <v>1</v>
      </c>
      <c r="I121" s="56">
        <v>1</v>
      </c>
      <c r="J121" s="57">
        <v>0</v>
      </c>
      <c r="K121" s="56">
        <v>1</v>
      </c>
      <c r="L121" s="57">
        <v>1</v>
      </c>
      <c r="M121" s="56">
        <v>0</v>
      </c>
      <c r="N121" s="57">
        <v>0</v>
      </c>
      <c r="O121" s="56">
        <v>1</v>
      </c>
      <c r="P121" s="57">
        <v>1</v>
      </c>
      <c r="Q121" s="55">
        <f t="shared" si="16"/>
        <v>0.83333333333333337</v>
      </c>
      <c r="R121" s="55">
        <f t="shared" si="16"/>
        <v>0.66666666666666663</v>
      </c>
    </row>
    <row r="122" spans="1:18" ht="18.600000000000001" customHeight="1" thickBot="1">
      <c r="A122" s="199"/>
      <c r="B122" s="199"/>
      <c r="C122" s="70">
        <v>95</v>
      </c>
      <c r="D122" s="93" t="s">
        <v>75</v>
      </c>
      <c r="E122" s="56">
        <v>1</v>
      </c>
      <c r="F122" s="57">
        <v>1</v>
      </c>
      <c r="G122" s="56">
        <v>1</v>
      </c>
      <c r="H122" s="57">
        <v>0</v>
      </c>
      <c r="I122" s="56">
        <v>1</v>
      </c>
      <c r="J122" s="57">
        <v>0</v>
      </c>
      <c r="K122" s="56">
        <v>1</v>
      </c>
      <c r="L122" s="57">
        <v>1</v>
      </c>
      <c r="M122" s="56">
        <v>0</v>
      </c>
      <c r="N122" s="57">
        <v>1</v>
      </c>
      <c r="O122" s="56">
        <v>1</v>
      </c>
      <c r="P122" s="57">
        <v>1</v>
      </c>
      <c r="Q122" s="55">
        <f t="shared" si="16"/>
        <v>0.83333333333333337</v>
      </c>
      <c r="R122" s="55">
        <f t="shared" si="16"/>
        <v>0.66666666666666663</v>
      </c>
    </row>
    <row r="123" spans="1:18" ht="18.600000000000001" customHeight="1" thickBot="1">
      <c r="A123" s="199"/>
      <c r="B123" s="199"/>
      <c r="C123" s="70">
        <v>96</v>
      </c>
      <c r="D123" s="93" t="s">
        <v>105</v>
      </c>
      <c r="E123" s="56">
        <v>1</v>
      </c>
      <c r="F123" s="57">
        <v>1</v>
      </c>
      <c r="G123" s="56">
        <v>1</v>
      </c>
      <c r="H123" s="57">
        <v>1</v>
      </c>
      <c r="I123" s="56">
        <v>1</v>
      </c>
      <c r="J123" s="57">
        <v>1</v>
      </c>
      <c r="K123" s="56">
        <v>1</v>
      </c>
      <c r="L123" s="57">
        <v>1</v>
      </c>
      <c r="M123" s="56">
        <v>1</v>
      </c>
      <c r="N123" s="57">
        <v>1</v>
      </c>
      <c r="O123" s="56">
        <v>1</v>
      </c>
      <c r="P123" s="57">
        <v>0</v>
      </c>
      <c r="Q123" s="55">
        <f t="shared" si="16"/>
        <v>1</v>
      </c>
      <c r="R123" s="55">
        <f t="shared" si="16"/>
        <v>0.83333333333333337</v>
      </c>
    </row>
    <row r="124" spans="1:18" ht="24.75" customHeight="1" thickBot="1">
      <c r="A124" s="199"/>
      <c r="B124" s="199"/>
      <c r="C124" s="70">
        <v>97</v>
      </c>
      <c r="D124" s="93" t="s">
        <v>106</v>
      </c>
      <c r="E124" s="62">
        <v>1</v>
      </c>
      <c r="F124" s="63">
        <v>1</v>
      </c>
      <c r="G124" s="62">
        <v>0</v>
      </c>
      <c r="H124" s="63">
        <v>1</v>
      </c>
      <c r="I124" s="62">
        <v>0</v>
      </c>
      <c r="J124" s="63">
        <v>1</v>
      </c>
      <c r="K124" s="62">
        <v>1</v>
      </c>
      <c r="L124" s="63">
        <v>1</v>
      </c>
      <c r="M124" s="62">
        <v>1</v>
      </c>
      <c r="N124" s="63">
        <v>1</v>
      </c>
      <c r="O124" s="62">
        <v>1</v>
      </c>
      <c r="P124" s="63">
        <v>1</v>
      </c>
      <c r="Q124" s="55">
        <f t="shared" si="16"/>
        <v>0.66666666666666663</v>
      </c>
      <c r="R124" s="55">
        <f t="shared" si="16"/>
        <v>1</v>
      </c>
    </row>
    <row r="125" spans="1:18" ht="18.600000000000001" customHeight="1" thickBot="1">
      <c r="A125" s="199"/>
      <c r="B125" s="199"/>
      <c r="C125" s="70">
        <v>98</v>
      </c>
      <c r="D125" s="93" t="s">
        <v>76</v>
      </c>
      <c r="E125" s="56">
        <v>1</v>
      </c>
      <c r="F125" s="57">
        <v>1</v>
      </c>
      <c r="G125" s="56">
        <v>1</v>
      </c>
      <c r="H125" s="57">
        <v>0</v>
      </c>
      <c r="I125" s="56">
        <v>1</v>
      </c>
      <c r="J125" s="57">
        <v>0</v>
      </c>
      <c r="K125" s="56">
        <v>1</v>
      </c>
      <c r="L125" s="57">
        <v>1</v>
      </c>
      <c r="M125" s="56">
        <v>0</v>
      </c>
      <c r="N125" s="57">
        <v>1</v>
      </c>
      <c r="O125" s="56">
        <v>1</v>
      </c>
      <c r="P125" s="57">
        <v>1</v>
      </c>
      <c r="Q125" s="55">
        <f t="shared" si="16"/>
        <v>0.83333333333333337</v>
      </c>
      <c r="R125" s="55">
        <f t="shared" si="16"/>
        <v>0.66666666666666663</v>
      </c>
    </row>
    <row r="126" spans="1:18" ht="18.600000000000001" customHeight="1" thickBot="1">
      <c r="A126" s="199"/>
      <c r="B126" s="199"/>
      <c r="C126" s="70">
        <v>99</v>
      </c>
      <c r="D126" s="93" t="s">
        <v>77</v>
      </c>
      <c r="E126" s="56">
        <v>1</v>
      </c>
      <c r="F126" s="57">
        <v>1</v>
      </c>
      <c r="G126" s="56">
        <v>1</v>
      </c>
      <c r="H126" s="57">
        <v>1</v>
      </c>
      <c r="I126" s="56">
        <v>1</v>
      </c>
      <c r="J126" s="57">
        <v>1</v>
      </c>
      <c r="K126" s="56">
        <v>1</v>
      </c>
      <c r="L126" s="57">
        <v>1</v>
      </c>
      <c r="M126" s="56">
        <v>1</v>
      </c>
      <c r="N126" s="57">
        <v>1</v>
      </c>
      <c r="O126" s="56">
        <v>1</v>
      </c>
      <c r="P126" s="57">
        <v>0</v>
      </c>
      <c r="Q126" s="55">
        <f t="shared" si="16"/>
        <v>1</v>
      </c>
      <c r="R126" s="55">
        <f t="shared" si="16"/>
        <v>0.83333333333333337</v>
      </c>
    </row>
    <row r="127" spans="1:18" ht="18.600000000000001" customHeight="1" thickBot="1">
      <c r="A127" s="199"/>
      <c r="B127" s="199"/>
      <c r="C127" s="71">
        <v>100</v>
      </c>
      <c r="D127" s="94" t="s">
        <v>78</v>
      </c>
      <c r="E127" s="62">
        <v>1</v>
      </c>
      <c r="F127" s="63">
        <v>1</v>
      </c>
      <c r="G127" s="62">
        <v>0</v>
      </c>
      <c r="H127" s="63">
        <v>1</v>
      </c>
      <c r="I127" s="62">
        <v>0</v>
      </c>
      <c r="J127" s="63">
        <v>1</v>
      </c>
      <c r="K127" s="62">
        <v>1</v>
      </c>
      <c r="L127" s="63">
        <v>1</v>
      </c>
      <c r="M127" s="62">
        <v>1</v>
      </c>
      <c r="N127" s="63">
        <v>1</v>
      </c>
      <c r="O127" s="62">
        <v>1</v>
      </c>
      <c r="P127" s="63">
        <v>1</v>
      </c>
      <c r="Q127" s="55">
        <f t="shared" si="16"/>
        <v>0.66666666666666663</v>
      </c>
      <c r="R127" s="55">
        <f t="shared" si="16"/>
        <v>1</v>
      </c>
    </row>
    <row r="128" spans="1:18" ht="18.600000000000001" customHeight="1">
      <c r="A128" s="75"/>
      <c r="B128" s="47"/>
      <c r="C128" s="48"/>
      <c r="D128" s="49" t="s">
        <v>146</v>
      </c>
      <c r="E128" s="85">
        <f>SUM(E117:E127)</f>
        <v>11</v>
      </c>
      <c r="F128" s="85">
        <f t="shared" ref="F128:P128" si="17">SUM(F117:F127)</f>
        <v>11</v>
      </c>
      <c r="G128" s="85">
        <f t="shared" si="17"/>
        <v>8</v>
      </c>
      <c r="H128" s="85">
        <f t="shared" si="17"/>
        <v>9</v>
      </c>
      <c r="I128" s="85">
        <f t="shared" si="17"/>
        <v>8</v>
      </c>
      <c r="J128" s="85">
        <f t="shared" si="17"/>
        <v>8</v>
      </c>
      <c r="K128" s="85">
        <f t="shared" si="17"/>
        <v>9</v>
      </c>
      <c r="L128" s="85">
        <f t="shared" si="17"/>
        <v>11</v>
      </c>
      <c r="M128" s="85">
        <f t="shared" si="17"/>
        <v>8</v>
      </c>
      <c r="N128" s="85">
        <f t="shared" si="17"/>
        <v>10</v>
      </c>
      <c r="O128" s="85">
        <f t="shared" si="17"/>
        <v>11</v>
      </c>
      <c r="P128" s="85">
        <f t="shared" si="17"/>
        <v>6</v>
      </c>
      <c r="Q128" s="86">
        <f>AVERAGE(E128,G128,I128,K128,M128,O128)</f>
        <v>9.1666666666666661</v>
      </c>
      <c r="R128" s="87">
        <f>AVERAGE(F128,H128,J128,L128,N128,P128)</f>
        <v>9.1666666666666661</v>
      </c>
    </row>
    <row r="129" spans="1:18" ht="18.600000000000001" customHeight="1" thickBot="1">
      <c r="A129" s="76"/>
      <c r="B129" s="50"/>
      <c r="C129" s="51"/>
      <c r="D129" s="52" t="s">
        <v>107</v>
      </c>
      <c r="E129" s="80">
        <f>E128/11*100</f>
        <v>100</v>
      </c>
      <c r="F129" s="80">
        <f t="shared" ref="F129:P129" si="18">F128/11*100</f>
        <v>100</v>
      </c>
      <c r="G129" s="80">
        <f t="shared" si="18"/>
        <v>72.727272727272734</v>
      </c>
      <c r="H129" s="80">
        <f t="shared" si="18"/>
        <v>81.818181818181827</v>
      </c>
      <c r="I129" s="80">
        <f t="shared" si="18"/>
        <v>72.727272727272734</v>
      </c>
      <c r="J129" s="80">
        <f t="shared" si="18"/>
        <v>72.727272727272734</v>
      </c>
      <c r="K129" s="80">
        <f t="shared" si="18"/>
        <v>81.818181818181827</v>
      </c>
      <c r="L129" s="80">
        <f t="shared" si="18"/>
        <v>100</v>
      </c>
      <c r="M129" s="80">
        <f t="shared" si="18"/>
        <v>72.727272727272734</v>
      </c>
      <c r="N129" s="80">
        <f t="shared" si="18"/>
        <v>90.909090909090907</v>
      </c>
      <c r="O129" s="80">
        <f t="shared" si="18"/>
        <v>100</v>
      </c>
      <c r="P129" s="80">
        <f t="shared" si="18"/>
        <v>54.54545454545454</v>
      </c>
      <c r="Q129" s="88">
        <f>Q128/11*100</f>
        <v>83.333333333333329</v>
      </c>
      <c r="R129" s="88">
        <f>R128/11*100</f>
        <v>83.333333333333329</v>
      </c>
    </row>
    <row r="130" spans="1:18" ht="24" customHeight="1">
      <c r="A130" s="185" t="s">
        <v>110</v>
      </c>
      <c r="B130" s="197" t="s">
        <v>112</v>
      </c>
      <c r="C130" s="197"/>
      <c r="D130" s="197"/>
      <c r="E130" s="77">
        <f>SUM(E30,E65,E83,E98,E115,E128)</f>
        <v>62</v>
      </c>
      <c r="F130" s="77">
        <f t="shared" ref="F130:P130" si="19">SUM(F30,F65,F83,F98,F115,F128)</f>
        <v>83</v>
      </c>
      <c r="G130" s="77">
        <f t="shared" si="19"/>
        <v>77</v>
      </c>
      <c r="H130" s="77">
        <f t="shared" si="19"/>
        <v>73</v>
      </c>
      <c r="I130" s="77">
        <f t="shared" si="19"/>
        <v>63</v>
      </c>
      <c r="J130" s="77">
        <f t="shared" si="19"/>
        <v>75</v>
      </c>
      <c r="K130" s="77">
        <f t="shared" si="19"/>
        <v>68</v>
      </c>
      <c r="L130" s="77">
        <f t="shared" si="19"/>
        <v>96</v>
      </c>
      <c r="M130" s="77">
        <f t="shared" si="19"/>
        <v>69</v>
      </c>
      <c r="N130" s="77">
        <f t="shared" si="19"/>
        <v>81</v>
      </c>
      <c r="O130" s="77">
        <f t="shared" si="19"/>
        <v>75</v>
      </c>
      <c r="P130" s="77">
        <f t="shared" si="19"/>
        <v>70</v>
      </c>
      <c r="Q130" s="86">
        <f>AVERAGE(E130,G130,I130,K130,M130,O130)</f>
        <v>69</v>
      </c>
      <c r="R130" s="87">
        <f>AVERAGE(F130,H130,J130,L130,N130,P130)</f>
        <v>79.666666666666671</v>
      </c>
    </row>
    <row r="131" spans="1:18" ht="26.25" customHeight="1" thickBot="1">
      <c r="A131" s="186"/>
      <c r="B131" s="189" t="s">
        <v>113</v>
      </c>
      <c r="C131" s="189"/>
      <c r="D131" s="189"/>
      <c r="E131" s="78">
        <f>E130/100*100</f>
        <v>62</v>
      </c>
      <c r="F131" s="78">
        <f t="shared" ref="F131:P131" si="20">F130/100*100</f>
        <v>83</v>
      </c>
      <c r="G131" s="78">
        <f t="shared" si="20"/>
        <v>77</v>
      </c>
      <c r="H131" s="78">
        <f t="shared" si="20"/>
        <v>73</v>
      </c>
      <c r="I131" s="78">
        <f t="shared" si="20"/>
        <v>63</v>
      </c>
      <c r="J131" s="78">
        <f t="shared" si="20"/>
        <v>75</v>
      </c>
      <c r="K131" s="78">
        <f t="shared" si="20"/>
        <v>68</v>
      </c>
      <c r="L131" s="78">
        <f t="shared" si="20"/>
        <v>96</v>
      </c>
      <c r="M131" s="78">
        <f t="shared" si="20"/>
        <v>69</v>
      </c>
      <c r="N131" s="78">
        <f t="shared" si="20"/>
        <v>81</v>
      </c>
      <c r="O131" s="78">
        <f t="shared" si="20"/>
        <v>75</v>
      </c>
      <c r="P131" s="78">
        <f t="shared" si="20"/>
        <v>70</v>
      </c>
      <c r="Q131" s="88">
        <f>Q130/100*100</f>
        <v>69</v>
      </c>
      <c r="R131" s="88">
        <f>R130/100*100</f>
        <v>79.666666666666671</v>
      </c>
    </row>
    <row r="132" spans="1:18">
      <c r="A132" s="187"/>
      <c r="B132" s="187"/>
      <c r="C132" s="188"/>
      <c r="D132" s="188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</row>
  </sheetData>
  <mergeCells count="77">
    <mergeCell ref="A132:B132"/>
    <mergeCell ref="C132:D132"/>
    <mergeCell ref="I102:J102"/>
    <mergeCell ref="K102:L102"/>
    <mergeCell ref="M102:N102"/>
    <mergeCell ref="A117:A127"/>
    <mergeCell ref="B117:B127"/>
    <mergeCell ref="A130:A131"/>
    <mergeCell ref="B130:D130"/>
    <mergeCell ref="B131:D131"/>
    <mergeCell ref="O102:P102"/>
    <mergeCell ref="Q102:R102"/>
    <mergeCell ref="A104:A114"/>
    <mergeCell ref="B104:B114"/>
    <mergeCell ref="A102:A103"/>
    <mergeCell ref="B102:B103"/>
    <mergeCell ref="C102:C103"/>
    <mergeCell ref="D102:D103"/>
    <mergeCell ref="E102:F102"/>
    <mergeCell ref="G102:H102"/>
    <mergeCell ref="A101:R101"/>
    <mergeCell ref="M71:N71"/>
    <mergeCell ref="O71:P71"/>
    <mergeCell ref="Q71:R71"/>
    <mergeCell ref="A73:A82"/>
    <mergeCell ref="B73:B79"/>
    <mergeCell ref="B80:B82"/>
    <mergeCell ref="A85:A97"/>
    <mergeCell ref="B85:B90"/>
    <mergeCell ref="B91:B93"/>
    <mergeCell ref="B94:B97"/>
    <mergeCell ref="A100:R100"/>
    <mergeCell ref="A69:R69"/>
    <mergeCell ref="A70:R70"/>
    <mergeCell ref="A71:A72"/>
    <mergeCell ref="B71:B72"/>
    <mergeCell ref="C71:C72"/>
    <mergeCell ref="D71:D72"/>
    <mergeCell ref="E71:F71"/>
    <mergeCell ref="G71:H71"/>
    <mergeCell ref="I71:J71"/>
    <mergeCell ref="K71:L71"/>
    <mergeCell ref="A36:A66"/>
    <mergeCell ref="B36:B39"/>
    <mergeCell ref="B40:B47"/>
    <mergeCell ref="B48:B58"/>
    <mergeCell ref="B59:B64"/>
    <mergeCell ref="A33:R33"/>
    <mergeCell ref="A34:A35"/>
    <mergeCell ref="B34:B35"/>
    <mergeCell ref="C34:C35"/>
    <mergeCell ref="D34:D35"/>
    <mergeCell ref="E34:F34"/>
    <mergeCell ref="G34:H34"/>
    <mergeCell ref="I34:J34"/>
    <mergeCell ref="K34:L34"/>
    <mergeCell ref="M34:N34"/>
    <mergeCell ref="O34:P34"/>
    <mergeCell ref="Q34:R34"/>
    <mergeCell ref="A5:A31"/>
    <mergeCell ref="B5:B11"/>
    <mergeCell ref="B12:B13"/>
    <mergeCell ref="B14:B29"/>
    <mergeCell ref="A32:R32"/>
    <mergeCell ref="A1:R1"/>
    <mergeCell ref="A2:R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</mergeCells>
  <printOptions horizontalCentered="1" verticalCentered="1"/>
  <pageMargins left="0.23622047244094491" right="0.23622047244094491" top="0" bottom="0.15748031496062992" header="0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"/>
  <sheetViews>
    <sheetView rightToLeft="1" workbookViewId="0">
      <selection activeCell="B3" sqref="B3"/>
    </sheetView>
  </sheetViews>
  <sheetFormatPr defaultColWidth="9" defaultRowHeight="14.25"/>
  <cols>
    <col min="1" max="1" width="17.875" style="9" customWidth="1"/>
    <col min="2" max="2" width="9.875" style="9" bestFit="1" customWidth="1"/>
    <col min="3" max="16384" width="9" style="9"/>
  </cols>
  <sheetData>
    <row r="1" spans="1:44" ht="15">
      <c r="A1" s="261"/>
      <c r="B1" s="264" t="s">
        <v>117</v>
      </c>
      <c r="C1" s="265"/>
      <c r="D1" s="265"/>
      <c r="E1" s="265"/>
      <c r="F1" s="265"/>
      <c r="G1" s="265"/>
      <c r="H1" s="266"/>
      <c r="I1" s="264" t="s">
        <v>118</v>
      </c>
      <c r="J1" s="265"/>
      <c r="K1" s="265"/>
      <c r="L1" s="265"/>
      <c r="M1" s="265"/>
      <c r="N1" s="265"/>
      <c r="O1" s="266"/>
      <c r="P1" s="264" t="s">
        <v>120</v>
      </c>
      <c r="Q1" s="265"/>
      <c r="R1" s="265"/>
      <c r="S1" s="265"/>
      <c r="T1" s="265"/>
      <c r="U1" s="265"/>
      <c r="V1" s="266"/>
      <c r="W1" s="264" t="s">
        <v>121</v>
      </c>
      <c r="X1" s="265"/>
      <c r="Y1" s="265"/>
      <c r="Z1" s="265"/>
      <c r="AA1" s="265"/>
      <c r="AB1" s="265"/>
      <c r="AC1" s="266"/>
      <c r="AD1" s="264" t="s">
        <v>122</v>
      </c>
      <c r="AE1" s="265"/>
      <c r="AF1" s="265"/>
      <c r="AG1" s="265"/>
      <c r="AH1" s="265"/>
      <c r="AI1" s="265"/>
      <c r="AJ1" s="266"/>
      <c r="AK1" s="264" t="s">
        <v>123</v>
      </c>
      <c r="AL1" s="265"/>
      <c r="AM1" s="265"/>
      <c r="AN1" s="265"/>
      <c r="AO1" s="265"/>
      <c r="AP1" s="265"/>
      <c r="AQ1" s="266"/>
      <c r="AR1" s="263" t="s">
        <v>125</v>
      </c>
    </row>
    <row r="2" spans="1:44" ht="30">
      <c r="A2" s="262"/>
      <c r="B2" s="10" t="s">
        <v>155</v>
      </c>
      <c r="C2" s="11" t="s">
        <v>115</v>
      </c>
      <c r="D2" s="10" t="s">
        <v>116</v>
      </c>
      <c r="E2" s="10" t="s">
        <v>156</v>
      </c>
      <c r="F2" s="10" t="s">
        <v>157</v>
      </c>
      <c r="G2" s="10" t="s">
        <v>70</v>
      </c>
      <c r="H2" s="13" t="s">
        <v>124</v>
      </c>
      <c r="I2" s="10" t="s">
        <v>155</v>
      </c>
      <c r="J2" s="11" t="s">
        <v>115</v>
      </c>
      <c r="K2" s="10" t="s">
        <v>116</v>
      </c>
      <c r="L2" s="10" t="s">
        <v>156</v>
      </c>
      <c r="M2" s="10" t="s">
        <v>157</v>
      </c>
      <c r="N2" s="10" t="s">
        <v>70</v>
      </c>
      <c r="O2" s="13" t="s">
        <v>124</v>
      </c>
      <c r="P2" s="10" t="s">
        <v>155</v>
      </c>
      <c r="Q2" s="11" t="s">
        <v>115</v>
      </c>
      <c r="R2" s="10" t="s">
        <v>116</v>
      </c>
      <c r="S2" s="10" t="s">
        <v>156</v>
      </c>
      <c r="T2" s="10" t="s">
        <v>157</v>
      </c>
      <c r="U2" s="10" t="s">
        <v>70</v>
      </c>
      <c r="V2" s="13" t="s">
        <v>124</v>
      </c>
      <c r="W2" s="10" t="s">
        <v>155</v>
      </c>
      <c r="X2" s="11" t="s">
        <v>115</v>
      </c>
      <c r="Y2" s="10" t="s">
        <v>116</v>
      </c>
      <c r="Z2" s="10" t="s">
        <v>156</v>
      </c>
      <c r="AA2" s="10" t="s">
        <v>157</v>
      </c>
      <c r="AB2" s="10" t="s">
        <v>70</v>
      </c>
      <c r="AC2" s="13" t="s">
        <v>124</v>
      </c>
      <c r="AD2" s="10" t="s">
        <v>155</v>
      </c>
      <c r="AE2" s="11" t="s">
        <v>115</v>
      </c>
      <c r="AF2" s="10" t="s">
        <v>116</v>
      </c>
      <c r="AG2" s="10" t="s">
        <v>156</v>
      </c>
      <c r="AH2" s="10" t="s">
        <v>157</v>
      </c>
      <c r="AI2" s="10" t="s">
        <v>70</v>
      </c>
      <c r="AJ2" s="13" t="s">
        <v>124</v>
      </c>
      <c r="AK2" s="10" t="s">
        <v>155</v>
      </c>
      <c r="AL2" s="11" t="s">
        <v>115</v>
      </c>
      <c r="AM2" s="10" t="s">
        <v>116</v>
      </c>
      <c r="AN2" s="10" t="s">
        <v>156</v>
      </c>
      <c r="AO2" s="10" t="s">
        <v>157</v>
      </c>
      <c r="AP2" s="10" t="s">
        <v>70</v>
      </c>
      <c r="AQ2" s="13" t="s">
        <v>124</v>
      </c>
      <c r="AR2" s="263"/>
    </row>
    <row r="3" spans="1:44" ht="15">
      <c r="A3" s="18" t="s">
        <v>114</v>
      </c>
      <c r="B3" s="12">
        <f>'جدول 1 ورود امتیاز  مرکز1'!E31</f>
        <v>64</v>
      </c>
      <c r="C3" s="12">
        <f>'جدول 1 ورود امتیاز  مرکز1'!E66</f>
        <v>44.827586206896555</v>
      </c>
      <c r="D3" s="12">
        <f>'جدول 1 ورود امتیاز  مرکز1'!E84</f>
        <v>60</v>
      </c>
      <c r="E3" s="12">
        <f>'جدول 1 ورود امتیاز  مرکز1'!E99</f>
        <v>38.461538461538467</v>
      </c>
      <c r="F3" s="12">
        <f>'جدول 1 ورود امتیاز  مرکز1'!E116</f>
        <v>100</v>
      </c>
      <c r="G3" s="12">
        <f>'جدول 1 ورود امتیاز  مرکز1'!E129</f>
        <v>100</v>
      </c>
      <c r="H3" s="14">
        <f>AVERAGE(B3:G3)</f>
        <v>67.881520778072499</v>
      </c>
      <c r="I3" s="12">
        <f>'جدول 1 ورود امتیاز  مرکز1'!G31</f>
        <v>68</v>
      </c>
      <c r="J3" s="12">
        <f>'جدول 1 ورود امتیاز  مرکز1'!G66</f>
        <v>86.206896551724128</v>
      </c>
      <c r="K3" s="12">
        <f>'جدول 1 ورود امتیاز  مرکز1'!G84</f>
        <v>80</v>
      </c>
      <c r="L3" s="12">
        <f>'جدول 1 ورود امتیاز  مرکز1'!G99</f>
        <v>76.923076923076934</v>
      </c>
      <c r="M3" s="12">
        <f>'جدول 1 ورود امتیاز  مرکز1'!G116</f>
        <v>81.818181818181827</v>
      </c>
      <c r="N3" s="12">
        <f>'جدول 1 ورود امتیاز  مرکز1'!G129</f>
        <v>72.727272727272734</v>
      </c>
      <c r="O3" s="14">
        <f>AVERAGE(I3:N3)</f>
        <v>77.61257133670928</v>
      </c>
      <c r="P3" s="12">
        <f>'جدول 1 ورود امتیاز  مرکز1'!I31</f>
        <v>72</v>
      </c>
      <c r="Q3" s="12">
        <f>'جدول 1 ورود امتیاز  مرکز1'!I66</f>
        <v>34.482758620689658</v>
      </c>
      <c r="R3" s="12">
        <f>'جدول 1 ورود امتیاز  مرکز1'!I84</f>
        <v>80</v>
      </c>
      <c r="S3" s="12">
        <f>'جدول 1 ورود امتیاز  مرکز1'!I99</f>
        <v>76.923076923076934</v>
      </c>
      <c r="T3" s="12">
        <f>'جدول 1 ورود امتیاز  مرکز1'!I116</f>
        <v>81.818181818181827</v>
      </c>
      <c r="U3" s="12">
        <f>'جدول 1 ورود امتیاز  مرکز1'!I129</f>
        <v>72.727272727272734</v>
      </c>
      <c r="V3" s="14">
        <f>AVERAGE(P3:U3)</f>
        <v>69.658548348203524</v>
      </c>
      <c r="W3" s="12">
        <f>'جدول 1 ورود امتیاز  مرکز1'!K31</f>
        <v>56.000000000000007</v>
      </c>
      <c r="X3" s="12">
        <f>'جدول 1 ورود امتیاز  مرکز1'!K66</f>
        <v>86.206896551724128</v>
      </c>
      <c r="Y3" s="12">
        <f>'جدول 1 ورود امتیاز  مرکز1'!K84</f>
        <v>100</v>
      </c>
      <c r="Z3" s="12">
        <f>'جدول 1 ورود امتیاز  مرکز1'!K99</f>
        <v>76.923076923076934</v>
      </c>
      <c r="AA3" s="12">
        <f>'جدول 1 ورود امتیاز  مرکز1'!K116</f>
        <v>100</v>
      </c>
      <c r="AB3" s="12">
        <f>'جدول 1 ورود امتیاز  مرکز1'!K129</f>
        <v>81.818181818181827</v>
      </c>
      <c r="AC3" s="14">
        <f>AVERAGE(W3:AB3)</f>
        <v>83.491359215497155</v>
      </c>
      <c r="AD3" s="12">
        <f>'جدول 1 ورود امتیاز  مرکز1'!M31</f>
        <v>72</v>
      </c>
      <c r="AE3" s="12">
        <f>'جدول 1 ورود امتیاز  مرکز1'!M66</f>
        <v>72.41379310344827</v>
      </c>
      <c r="AF3" s="12">
        <f>'جدول 1 ورود امتیاز  مرکز1'!M84</f>
        <v>60</v>
      </c>
      <c r="AG3" s="12">
        <f>'جدول 1 ورود امتیاز  مرکز1'!M99</f>
        <v>69.230769230769226</v>
      </c>
      <c r="AH3" s="12">
        <f>'جدول 1 ورود امتیاز  مرکز1'!M116</f>
        <v>63.636363636363633</v>
      </c>
      <c r="AI3" s="12">
        <f>'جدول 1 ورود امتیاز  مرکز1'!M129</f>
        <v>72.727272727272734</v>
      </c>
      <c r="AJ3" s="14">
        <f>AVERAGE(AD3:AI3)</f>
        <v>68.334699782975648</v>
      </c>
      <c r="AK3" s="12">
        <f>'جدول 1 ورود امتیاز  مرکز1'!O31</f>
        <v>68</v>
      </c>
      <c r="AL3" s="12">
        <f>'جدول 1 ورود امتیاز  مرکز1'!O66</f>
        <v>48.275862068965516</v>
      </c>
      <c r="AM3" s="12">
        <f>'جدول 1 ورود امتیاز  مرکز1'!O84</f>
        <v>90</v>
      </c>
      <c r="AN3" s="12">
        <f>'جدول 1 ورود امتیاز  مرکز1'!O99</f>
        <v>100</v>
      </c>
      <c r="AO3" s="12">
        <f>'جدول 1 ورود امتیاز  مرکز1'!O116</f>
        <v>100</v>
      </c>
      <c r="AP3" s="12">
        <f>'جدول 1 ورود امتیاز  مرکز1'!O129</f>
        <v>100</v>
      </c>
      <c r="AQ3" s="14">
        <f>AVERAGE(AK3:AP3)</f>
        <v>84.379310344827587</v>
      </c>
      <c r="AR3" s="19">
        <f>AVERAGE(H3,O3,V3,AC3,AJ3,AQ3)</f>
        <v>75.226334967714266</v>
      </c>
    </row>
    <row r="4" spans="1:44" ht="15">
      <c r="A4" s="18" t="s">
        <v>119</v>
      </c>
      <c r="B4" s="12">
        <f>'جدول 1 ورود امتیاز  مرکز1 (2)'!E25</f>
        <v>100</v>
      </c>
      <c r="C4" s="12">
        <f>'جدول 1 ورود امتیاز  مرکز1 (2)'!E56</f>
        <v>100</v>
      </c>
      <c r="D4" s="12">
        <f>'جدول 1 ورود امتیاز  مرکز1 (2)'!E72</f>
        <v>100</v>
      </c>
      <c r="E4" s="12">
        <f>'جدول 1 ورود امتیاز  مرکز1 (2)'!E91</f>
        <v>100</v>
      </c>
      <c r="F4" s="12">
        <f>'جدول 1 ورود امتیاز  مرکز1 (2)'!E108</f>
        <v>100</v>
      </c>
      <c r="G4" s="12">
        <f>'جدول 1 ورود امتیاز  مرکز1 (2)'!E130</f>
        <v>100</v>
      </c>
      <c r="H4" s="14">
        <f t="shared" ref="H4:H17" si="0">AVERAGE(B4:G4)</f>
        <v>100</v>
      </c>
      <c r="I4" s="12">
        <f>'جدول 1 ورود امتیاز  مرکز1 (2)'!G25</f>
        <v>0</v>
      </c>
      <c r="J4" s="12">
        <f>'جدول 1 ورود امتیاز  مرکز1 (2)'!G56</f>
        <v>0</v>
      </c>
      <c r="K4" s="12">
        <f>'جدول 1 ورود امتیاز  مرکز1 (2)'!G72</f>
        <v>0</v>
      </c>
      <c r="L4" s="12">
        <f>'جدول 1 ورود امتیاز  مرکز1 (2)'!G91</f>
        <v>0</v>
      </c>
      <c r="M4" s="12">
        <f>'جدول 1 ورود امتیاز  مرکز1 (2)'!G108</f>
        <v>0</v>
      </c>
      <c r="N4" s="12">
        <f>'جدول 1 ورود امتیاز  مرکز1 (2)'!G130</f>
        <v>0</v>
      </c>
      <c r="O4" s="14">
        <f t="shared" ref="O4:O17" si="1">AVERAGE(I4:N4)</f>
        <v>0</v>
      </c>
      <c r="P4" s="12">
        <f>'جدول 1 ورود امتیاز  مرکز1 (2)'!I25</f>
        <v>0</v>
      </c>
      <c r="Q4" s="12">
        <f>'جدول 1 ورود امتیاز  مرکز1 (2)'!I56</f>
        <v>0</v>
      </c>
      <c r="R4" s="12">
        <f>'جدول 1 ورود امتیاز  مرکز1 (2)'!I72</f>
        <v>0</v>
      </c>
      <c r="S4" s="12">
        <f>'جدول 1 ورود امتیاز  مرکز1 (2)'!I91</f>
        <v>0</v>
      </c>
      <c r="T4" s="12">
        <f>'جدول 1 ورود امتیاز  مرکز1 (2)'!I108</f>
        <v>0</v>
      </c>
      <c r="U4" s="12">
        <f>'جدول 1 ورود امتیاز  مرکز1 (2)'!I130</f>
        <v>0</v>
      </c>
      <c r="V4" s="14">
        <f t="shared" ref="V4:V17" si="2">AVERAGE(P4:U4)</f>
        <v>0</v>
      </c>
      <c r="W4" s="12">
        <f>'جدول 1 ورود امتیاز  مرکز1 (2)'!K25</f>
        <v>0</v>
      </c>
      <c r="X4" s="12">
        <f>'جدول 1 ورود امتیاز  مرکز1 (2)'!K56</f>
        <v>0</v>
      </c>
      <c r="Y4" s="12">
        <f>'جدول 1 ورود امتیاز  مرکز1 (2)'!K72</f>
        <v>0</v>
      </c>
      <c r="Z4" s="12">
        <f>'جدول 1 ورود امتیاز  مرکز1 (2)'!K91</f>
        <v>0</v>
      </c>
      <c r="AA4" s="12">
        <f>'جدول 1 ورود امتیاز  مرکز1 (2)'!K108</f>
        <v>0</v>
      </c>
      <c r="AB4" s="12">
        <f>'جدول 1 ورود امتیاز  مرکز1 (2)'!K130</f>
        <v>0</v>
      </c>
      <c r="AC4" s="14">
        <f t="shared" ref="AC4:AC17" si="3">AVERAGE(W4:AB4)</f>
        <v>0</v>
      </c>
      <c r="AD4" s="12">
        <f>'جدول 1 ورود امتیاز  مرکز1 (2)'!M25</f>
        <v>0</v>
      </c>
      <c r="AE4" s="12">
        <f>'جدول 1 ورود امتیاز  مرکز1 (2)'!M56</f>
        <v>0</v>
      </c>
      <c r="AF4" s="12">
        <f>'جدول 1 ورود امتیاز  مرکز1 (2)'!M72</f>
        <v>0</v>
      </c>
      <c r="AG4" s="12">
        <f>'جدول 1 ورود امتیاز  مرکز1 (2)'!M91</f>
        <v>0</v>
      </c>
      <c r="AH4" s="12">
        <f>'جدول 1 ورود امتیاز  مرکز1 (2)'!M108</f>
        <v>0</v>
      </c>
      <c r="AI4" s="12">
        <f>'جدول 1 ورود امتیاز  مرکز1 (2)'!M130</f>
        <v>0</v>
      </c>
      <c r="AJ4" s="14">
        <f t="shared" ref="AJ4:AJ17" si="4">AVERAGE(AD4:AI4)</f>
        <v>0</v>
      </c>
      <c r="AK4" s="12">
        <f>'جدول 1 ورود امتیاز  مرکز1 (2)'!O25</f>
        <v>0</v>
      </c>
      <c r="AL4" s="12">
        <f>'جدول 1 ورود امتیاز  مرکز1 (2)'!O56</f>
        <v>0</v>
      </c>
      <c r="AM4" s="12">
        <f>'جدول 1 ورود امتیاز  مرکز1 (2)'!O72</f>
        <v>0</v>
      </c>
      <c r="AN4" s="12">
        <f>'جدول 1 ورود امتیاز  مرکز1 (2)'!O91</f>
        <v>0</v>
      </c>
      <c r="AO4" s="12">
        <f>'جدول 1 ورود امتیاز  مرکز1 (2)'!O108</f>
        <v>0</v>
      </c>
      <c r="AP4" s="12">
        <f>'جدول 1 ورود امتیاز  مرکز1 (2)'!O130</f>
        <v>0</v>
      </c>
      <c r="AQ4" s="14">
        <f t="shared" ref="AQ4:AQ17" si="5">AVERAGE(AK4:AP4)</f>
        <v>0</v>
      </c>
      <c r="AR4" s="19">
        <f t="shared" ref="AR4:AR18" si="6">AVERAGE(H4,O4,V4,AC4,AJ4,AQ4)</f>
        <v>16.666666666666668</v>
      </c>
    </row>
    <row r="5" spans="1:44" ht="15">
      <c r="A5" s="18"/>
      <c r="B5" s="12"/>
      <c r="C5" s="12"/>
      <c r="D5" s="12"/>
      <c r="E5" s="12"/>
      <c r="F5" s="12"/>
      <c r="G5" s="12"/>
      <c r="H5" s="14" t="e">
        <f t="shared" si="0"/>
        <v>#DIV/0!</v>
      </c>
      <c r="I5" s="12"/>
      <c r="J5" s="12"/>
      <c r="K5" s="12"/>
      <c r="L5" s="12"/>
      <c r="M5" s="12"/>
      <c r="N5" s="12"/>
      <c r="O5" s="14" t="e">
        <f t="shared" si="1"/>
        <v>#DIV/0!</v>
      </c>
      <c r="P5" s="12"/>
      <c r="Q5" s="12"/>
      <c r="R5" s="12"/>
      <c r="S5" s="12"/>
      <c r="T5" s="12"/>
      <c r="U5" s="12"/>
      <c r="V5" s="14" t="e">
        <f t="shared" si="2"/>
        <v>#DIV/0!</v>
      </c>
      <c r="W5" s="12"/>
      <c r="X5" s="12"/>
      <c r="Y5" s="12"/>
      <c r="Z5" s="12"/>
      <c r="AA5" s="12"/>
      <c r="AB5" s="12"/>
      <c r="AC5" s="14" t="e">
        <f t="shared" si="3"/>
        <v>#DIV/0!</v>
      </c>
      <c r="AD5" s="12"/>
      <c r="AE5" s="12"/>
      <c r="AF5" s="12"/>
      <c r="AG5" s="12"/>
      <c r="AH5" s="12"/>
      <c r="AI5" s="12"/>
      <c r="AJ5" s="14" t="e">
        <f t="shared" si="4"/>
        <v>#DIV/0!</v>
      </c>
      <c r="AK5" s="12"/>
      <c r="AL5" s="12"/>
      <c r="AM5" s="12"/>
      <c r="AN5" s="12"/>
      <c r="AO5" s="12"/>
      <c r="AP5" s="12"/>
      <c r="AQ5" s="14" t="e">
        <f t="shared" si="5"/>
        <v>#DIV/0!</v>
      </c>
      <c r="AR5" s="19" t="e">
        <f t="shared" si="6"/>
        <v>#DIV/0!</v>
      </c>
    </row>
    <row r="6" spans="1:44" ht="15">
      <c r="A6" s="18"/>
      <c r="B6" s="12"/>
      <c r="C6" s="12"/>
      <c r="D6" s="12"/>
      <c r="E6" s="12"/>
      <c r="F6" s="12"/>
      <c r="G6" s="12"/>
      <c r="H6" s="14" t="e">
        <f t="shared" si="0"/>
        <v>#DIV/0!</v>
      </c>
      <c r="I6" s="12"/>
      <c r="J6" s="12"/>
      <c r="K6" s="12"/>
      <c r="L6" s="12"/>
      <c r="M6" s="12"/>
      <c r="N6" s="12"/>
      <c r="O6" s="14" t="e">
        <f t="shared" si="1"/>
        <v>#DIV/0!</v>
      </c>
      <c r="P6" s="12"/>
      <c r="Q6" s="12"/>
      <c r="R6" s="12"/>
      <c r="S6" s="12"/>
      <c r="T6" s="12"/>
      <c r="U6" s="12"/>
      <c r="V6" s="14" t="e">
        <f t="shared" si="2"/>
        <v>#DIV/0!</v>
      </c>
      <c r="W6" s="12"/>
      <c r="X6" s="12"/>
      <c r="Y6" s="12"/>
      <c r="Z6" s="12"/>
      <c r="AA6" s="12"/>
      <c r="AB6" s="12"/>
      <c r="AC6" s="14" t="e">
        <f t="shared" si="3"/>
        <v>#DIV/0!</v>
      </c>
      <c r="AD6" s="12"/>
      <c r="AE6" s="12"/>
      <c r="AF6" s="12"/>
      <c r="AG6" s="12"/>
      <c r="AH6" s="12"/>
      <c r="AI6" s="12"/>
      <c r="AJ6" s="14" t="e">
        <f t="shared" si="4"/>
        <v>#DIV/0!</v>
      </c>
      <c r="AK6" s="12"/>
      <c r="AL6" s="12"/>
      <c r="AM6" s="12"/>
      <c r="AN6" s="12"/>
      <c r="AO6" s="12"/>
      <c r="AP6" s="12"/>
      <c r="AQ6" s="14" t="e">
        <f t="shared" si="5"/>
        <v>#DIV/0!</v>
      </c>
      <c r="AR6" s="19" t="e">
        <f t="shared" si="6"/>
        <v>#DIV/0!</v>
      </c>
    </row>
    <row r="7" spans="1:44" ht="15">
      <c r="A7" s="18"/>
      <c r="B7" s="12"/>
      <c r="C7" s="12"/>
      <c r="D7" s="12"/>
      <c r="E7" s="12"/>
      <c r="F7" s="12"/>
      <c r="G7" s="12"/>
      <c r="H7" s="14" t="e">
        <f t="shared" si="0"/>
        <v>#DIV/0!</v>
      </c>
      <c r="I7" s="12"/>
      <c r="J7" s="12"/>
      <c r="K7" s="12"/>
      <c r="L7" s="12"/>
      <c r="M7" s="12"/>
      <c r="N7" s="12"/>
      <c r="O7" s="14" t="e">
        <f t="shared" si="1"/>
        <v>#DIV/0!</v>
      </c>
      <c r="P7" s="12"/>
      <c r="Q7" s="12"/>
      <c r="R7" s="12"/>
      <c r="S7" s="12"/>
      <c r="T7" s="12"/>
      <c r="U7" s="12"/>
      <c r="V7" s="14" t="e">
        <f t="shared" si="2"/>
        <v>#DIV/0!</v>
      </c>
      <c r="W7" s="12"/>
      <c r="X7" s="12"/>
      <c r="Y7" s="12"/>
      <c r="Z7" s="12"/>
      <c r="AA7" s="12"/>
      <c r="AB7" s="12"/>
      <c r="AC7" s="14" t="e">
        <f t="shared" si="3"/>
        <v>#DIV/0!</v>
      </c>
      <c r="AD7" s="12"/>
      <c r="AE7" s="12"/>
      <c r="AF7" s="12"/>
      <c r="AG7" s="12"/>
      <c r="AH7" s="12"/>
      <c r="AI7" s="12"/>
      <c r="AJ7" s="14" t="e">
        <f t="shared" si="4"/>
        <v>#DIV/0!</v>
      </c>
      <c r="AK7" s="12"/>
      <c r="AL7" s="12"/>
      <c r="AM7" s="12"/>
      <c r="AN7" s="12"/>
      <c r="AO7" s="12"/>
      <c r="AP7" s="12"/>
      <c r="AQ7" s="14" t="e">
        <f t="shared" si="5"/>
        <v>#DIV/0!</v>
      </c>
      <c r="AR7" s="19" t="e">
        <f t="shared" si="6"/>
        <v>#DIV/0!</v>
      </c>
    </row>
    <row r="8" spans="1:44" ht="15">
      <c r="A8" s="18"/>
      <c r="B8" s="12"/>
      <c r="C8" s="12"/>
      <c r="D8" s="12"/>
      <c r="E8" s="12"/>
      <c r="F8" s="12"/>
      <c r="G8" s="12"/>
      <c r="H8" s="14" t="e">
        <f t="shared" si="0"/>
        <v>#DIV/0!</v>
      </c>
      <c r="I8" s="12"/>
      <c r="J8" s="12"/>
      <c r="K8" s="12"/>
      <c r="L8" s="12"/>
      <c r="M8" s="12"/>
      <c r="N8" s="12"/>
      <c r="O8" s="14" t="e">
        <f t="shared" si="1"/>
        <v>#DIV/0!</v>
      </c>
      <c r="P8" s="12"/>
      <c r="Q8" s="12"/>
      <c r="R8" s="12"/>
      <c r="S8" s="12"/>
      <c r="T8" s="12"/>
      <c r="U8" s="12"/>
      <c r="V8" s="14" t="e">
        <f t="shared" si="2"/>
        <v>#DIV/0!</v>
      </c>
      <c r="W8" s="12"/>
      <c r="X8" s="12"/>
      <c r="Y8" s="12"/>
      <c r="Z8" s="12"/>
      <c r="AA8" s="12"/>
      <c r="AB8" s="12"/>
      <c r="AC8" s="14" t="e">
        <f t="shared" si="3"/>
        <v>#DIV/0!</v>
      </c>
      <c r="AD8" s="12"/>
      <c r="AE8" s="12"/>
      <c r="AF8" s="12"/>
      <c r="AG8" s="12"/>
      <c r="AH8" s="12"/>
      <c r="AI8" s="12"/>
      <c r="AJ8" s="14" t="e">
        <f t="shared" si="4"/>
        <v>#DIV/0!</v>
      </c>
      <c r="AK8" s="12"/>
      <c r="AL8" s="12"/>
      <c r="AM8" s="12"/>
      <c r="AN8" s="12"/>
      <c r="AO8" s="12"/>
      <c r="AP8" s="12"/>
      <c r="AQ8" s="14" t="e">
        <f t="shared" si="5"/>
        <v>#DIV/0!</v>
      </c>
      <c r="AR8" s="19" t="e">
        <f t="shared" si="6"/>
        <v>#DIV/0!</v>
      </c>
    </row>
    <row r="9" spans="1:44" ht="15">
      <c r="A9" s="18"/>
      <c r="B9" s="12"/>
      <c r="C9" s="12"/>
      <c r="D9" s="12"/>
      <c r="E9" s="12"/>
      <c r="F9" s="12"/>
      <c r="G9" s="12"/>
      <c r="H9" s="14" t="e">
        <f t="shared" si="0"/>
        <v>#DIV/0!</v>
      </c>
      <c r="I9" s="12"/>
      <c r="J9" s="12"/>
      <c r="K9" s="12"/>
      <c r="L9" s="12"/>
      <c r="M9" s="12"/>
      <c r="N9" s="12"/>
      <c r="O9" s="14" t="e">
        <f t="shared" si="1"/>
        <v>#DIV/0!</v>
      </c>
      <c r="P9" s="12"/>
      <c r="Q9" s="12"/>
      <c r="R9" s="12"/>
      <c r="S9" s="12"/>
      <c r="T9" s="12"/>
      <c r="U9" s="12"/>
      <c r="V9" s="14" t="e">
        <f t="shared" si="2"/>
        <v>#DIV/0!</v>
      </c>
      <c r="W9" s="12"/>
      <c r="X9" s="12"/>
      <c r="Y9" s="12"/>
      <c r="Z9" s="12"/>
      <c r="AA9" s="12"/>
      <c r="AB9" s="12"/>
      <c r="AC9" s="14" t="e">
        <f t="shared" si="3"/>
        <v>#DIV/0!</v>
      </c>
      <c r="AD9" s="12"/>
      <c r="AE9" s="12"/>
      <c r="AF9" s="12"/>
      <c r="AG9" s="12"/>
      <c r="AH9" s="12"/>
      <c r="AI9" s="12"/>
      <c r="AJ9" s="14" t="e">
        <f t="shared" si="4"/>
        <v>#DIV/0!</v>
      </c>
      <c r="AK9" s="12"/>
      <c r="AL9" s="12"/>
      <c r="AM9" s="12"/>
      <c r="AN9" s="12"/>
      <c r="AO9" s="12"/>
      <c r="AP9" s="12"/>
      <c r="AQ9" s="14" t="e">
        <f t="shared" si="5"/>
        <v>#DIV/0!</v>
      </c>
      <c r="AR9" s="19" t="e">
        <f t="shared" si="6"/>
        <v>#DIV/0!</v>
      </c>
    </row>
    <row r="10" spans="1:44" ht="15">
      <c r="A10" s="18"/>
      <c r="B10" s="12"/>
      <c r="C10" s="12"/>
      <c r="D10" s="12"/>
      <c r="E10" s="12"/>
      <c r="F10" s="12"/>
      <c r="G10" s="12"/>
      <c r="H10" s="14" t="e">
        <f t="shared" si="0"/>
        <v>#DIV/0!</v>
      </c>
      <c r="I10" s="12"/>
      <c r="J10" s="12"/>
      <c r="K10" s="12"/>
      <c r="L10" s="12"/>
      <c r="M10" s="12"/>
      <c r="N10" s="12"/>
      <c r="O10" s="14" t="e">
        <f t="shared" si="1"/>
        <v>#DIV/0!</v>
      </c>
      <c r="P10" s="12"/>
      <c r="Q10" s="12"/>
      <c r="R10" s="12"/>
      <c r="S10" s="12"/>
      <c r="T10" s="12"/>
      <c r="U10" s="12"/>
      <c r="V10" s="14" t="e">
        <f t="shared" si="2"/>
        <v>#DIV/0!</v>
      </c>
      <c r="W10" s="12"/>
      <c r="X10" s="12"/>
      <c r="Y10" s="12"/>
      <c r="Z10" s="12"/>
      <c r="AA10" s="12"/>
      <c r="AB10" s="12"/>
      <c r="AC10" s="14" t="e">
        <f t="shared" si="3"/>
        <v>#DIV/0!</v>
      </c>
      <c r="AD10" s="12"/>
      <c r="AE10" s="12"/>
      <c r="AF10" s="12"/>
      <c r="AG10" s="12"/>
      <c r="AH10" s="12"/>
      <c r="AI10" s="12"/>
      <c r="AJ10" s="14" t="e">
        <f t="shared" si="4"/>
        <v>#DIV/0!</v>
      </c>
      <c r="AK10" s="12"/>
      <c r="AL10" s="12"/>
      <c r="AM10" s="12"/>
      <c r="AN10" s="12"/>
      <c r="AO10" s="12"/>
      <c r="AP10" s="12"/>
      <c r="AQ10" s="14" t="e">
        <f t="shared" si="5"/>
        <v>#DIV/0!</v>
      </c>
      <c r="AR10" s="19" t="e">
        <f t="shared" si="6"/>
        <v>#DIV/0!</v>
      </c>
    </row>
    <row r="11" spans="1:44" ht="15">
      <c r="A11" s="18"/>
      <c r="B11" s="12"/>
      <c r="C11" s="12"/>
      <c r="D11" s="12"/>
      <c r="E11" s="12"/>
      <c r="F11" s="12"/>
      <c r="G11" s="12"/>
      <c r="H11" s="14" t="e">
        <f t="shared" si="0"/>
        <v>#DIV/0!</v>
      </c>
      <c r="I11" s="12"/>
      <c r="J11" s="12"/>
      <c r="K11" s="12"/>
      <c r="L11" s="12"/>
      <c r="M11" s="12"/>
      <c r="N11" s="12"/>
      <c r="O11" s="14" t="e">
        <f t="shared" si="1"/>
        <v>#DIV/0!</v>
      </c>
      <c r="P11" s="12"/>
      <c r="Q11" s="12"/>
      <c r="R11" s="12"/>
      <c r="S11" s="12"/>
      <c r="T11" s="12"/>
      <c r="U11" s="12"/>
      <c r="V11" s="14" t="e">
        <f t="shared" si="2"/>
        <v>#DIV/0!</v>
      </c>
      <c r="W11" s="12"/>
      <c r="X11" s="12"/>
      <c r="Y11" s="12"/>
      <c r="Z11" s="12"/>
      <c r="AA11" s="12"/>
      <c r="AB11" s="12"/>
      <c r="AC11" s="14" t="e">
        <f t="shared" si="3"/>
        <v>#DIV/0!</v>
      </c>
      <c r="AD11" s="12"/>
      <c r="AE11" s="12"/>
      <c r="AF11" s="12"/>
      <c r="AG11" s="12"/>
      <c r="AH11" s="12"/>
      <c r="AI11" s="12"/>
      <c r="AJ11" s="14" t="e">
        <f t="shared" si="4"/>
        <v>#DIV/0!</v>
      </c>
      <c r="AK11" s="12"/>
      <c r="AL11" s="12"/>
      <c r="AM11" s="12"/>
      <c r="AN11" s="12"/>
      <c r="AO11" s="12"/>
      <c r="AP11" s="12"/>
      <c r="AQ11" s="14" t="e">
        <f t="shared" si="5"/>
        <v>#DIV/0!</v>
      </c>
      <c r="AR11" s="19" t="e">
        <f t="shared" si="6"/>
        <v>#DIV/0!</v>
      </c>
    </row>
    <row r="12" spans="1:44" ht="15">
      <c r="A12" s="18"/>
      <c r="B12" s="12"/>
      <c r="C12" s="12"/>
      <c r="D12" s="12"/>
      <c r="E12" s="12"/>
      <c r="F12" s="12"/>
      <c r="G12" s="12"/>
      <c r="H12" s="14" t="e">
        <f t="shared" si="0"/>
        <v>#DIV/0!</v>
      </c>
      <c r="I12" s="12"/>
      <c r="J12" s="12"/>
      <c r="K12" s="12"/>
      <c r="L12" s="12"/>
      <c r="M12" s="12"/>
      <c r="N12" s="12"/>
      <c r="O12" s="14" t="e">
        <f t="shared" si="1"/>
        <v>#DIV/0!</v>
      </c>
      <c r="P12" s="12"/>
      <c r="Q12" s="12"/>
      <c r="R12" s="12"/>
      <c r="S12" s="12"/>
      <c r="T12" s="12"/>
      <c r="U12" s="12"/>
      <c r="V12" s="14" t="e">
        <f t="shared" si="2"/>
        <v>#DIV/0!</v>
      </c>
      <c r="W12" s="12"/>
      <c r="X12" s="12"/>
      <c r="Y12" s="12"/>
      <c r="Z12" s="12"/>
      <c r="AA12" s="12"/>
      <c r="AB12" s="12"/>
      <c r="AC12" s="14" t="e">
        <f t="shared" si="3"/>
        <v>#DIV/0!</v>
      </c>
      <c r="AD12" s="12"/>
      <c r="AE12" s="12"/>
      <c r="AF12" s="12"/>
      <c r="AG12" s="12"/>
      <c r="AH12" s="12"/>
      <c r="AI12" s="12"/>
      <c r="AJ12" s="14" t="e">
        <f t="shared" si="4"/>
        <v>#DIV/0!</v>
      </c>
      <c r="AK12" s="12"/>
      <c r="AL12" s="12"/>
      <c r="AM12" s="12"/>
      <c r="AN12" s="12"/>
      <c r="AO12" s="12"/>
      <c r="AP12" s="12"/>
      <c r="AQ12" s="14" t="e">
        <f t="shared" si="5"/>
        <v>#DIV/0!</v>
      </c>
      <c r="AR12" s="19" t="e">
        <f t="shared" si="6"/>
        <v>#DIV/0!</v>
      </c>
    </row>
    <row r="13" spans="1:44" ht="15">
      <c r="A13" s="18"/>
      <c r="B13" s="12"/>
      <c r="C13" s="12"/>
      <c r="D13" s="12"/>
      <c r="E13" s="12"/>
      <c r="F13" s="12"/>
      <c r="G13" s="12"/>
      <c r="H13" s="14" t="e">
        <f t="shared" si="0"/>
        <v>#DIV/0!</v>
      </c>
      <c r="I13" s="12"/>
      <c r="J13" s="12"/>
      <c r="K13" s="12"/>
      <c r="L13" s="12"/>
      <c r="M13" s="12"/>
      <c r="N13" s="12"/>
      <c r="O13" s="14" t="e">
        <f t="shared" si="1"/>
        <v>#DIV/0!</v>
      </c>
      <c r="P13" s="12"/>
      <c r="Q13" s="12"/>
      <c r="R13" s="12"/>
      <c r="S13" s="12"/>
      <c r="T13" s="12"/>
      <c r="U13" s="12"/>
      <c r="V13" s="14" t="e">
        <f t="shared" si="2"/>
        <v>#DIV/0!</v>
      </c>
      <c r="W13" s="12"/>
      <c r="X13" s="12"/>
      <c r="Y13" s="12"/>
      <c r="Z13" s="12"/>
      <c r="AA13" s="12"/>
      <c r="AB13" s="12"/>
      <c r="AC13" s="14" t="e">
        <f t="shared" si="3"/>
        <v>#DIV/0!</v>
      </c>
      <c r="AD13" s="12"/>
      <c r="AE13" s="12"/>
      <c r="AF13" s="12"/>
      <c r="AG13" s="12"/>
      <c r="AH13" s="12"/>
      <c r="AI13" s="12"/>
      <c r="AJ13" s="14" t="e">
        <f t="shared" si="4"/>
        <v>#DIV/0!</v>
      </c>
      <c r="AK13" s="12"/>
      <c r="AL13" s="12"/>
      <c r="AM13" s="12"/>
      <c r="AN13" s="12"/>
      <c r="AO13" s="12"/>
      <c r="AP13" s="12"/>
      <c r="AQ13" s="14" t="e">
        <f t="shared" si="5"/>
        <v>#DIV/0!</v>
      </c>
      <c r="AR13" s="19" t="e">
        <f t="shared" si="6"/>
        <v>#DIV/0!</v>
      </c>
    </row>
    <row r="14" spans="1:44" ht="15">
      <c r="A14" s="18"/>
      <c r="B14" s="12"/>
      <c r="C14" s="12"/>
      <c r="D14" s="12"/>
      <c r="E14" s="12"/>
      <c r="F14" s="12"/>
      <c r="G14" s="12"/>
      <c r="H14" s="14" t="e">
        <f t="shared" si="0"/>
        <v>#DIV/0!</v>
      </c>
      <c r="I14" s="12"/>
      <c r="J14" s="12"/>
      <c r="K14" s="12"/>
      <c r="L14" s="12"/>
      <c r="M14" s="12"/>
      <c r="N14" s="12"/>
      <c r="O14" s="14" t="e">
        <f t="shared" si="1"/>
        <v>#DIV/0!</v>
      </c>
      <c r="P14" s="12"/>
      <c r="Q14" s="12"/>
      <c r="R14" s="12"/>
      <c r="S14" s="12"/>
      <c r="T14" s="12"/>
      <c r="U14" s="12"/>
      <c r="V14" s="14" t="e">
        <f t="shared" si="2"/>
        <v>#DIV/0!</v>
      </c>
      <c r="W14" s="12"/>
      <c r="X14" s="12"/>
      <c r="Y14" s="12"/>
      <c r="Z14" s="12"/>
      <c r="AA14" s="12"/>
      <c r="AB14" s="12"/>
      <c r="AC14" s="14" t="e">
        <f t="shared" si="3"/>
        <v>#DIV/0!</v>
      </c>
      <c r="AD14" s="12"/>
      <c r="AE14" s="12"/>
      <c r="AF14" s="12"/>
      <c r="AG14" s="12"/>
      <c r="AH14" s="12"/>
      <c r="AI14" s="12"/>
      <c r="AJ14" s="14" t="e">
        <f t="shared" si="4"/>
        <v>#DIV/0!</v>
      </c>
      <c r="AK14" s="12"/>
      <c r="AL14" s="12"/>
      <c r="AM14" s="12"/>
      <c r="AN14" s="12"/>
      <c r="AO14" s="12"/>
      <c r="AP14" s="12"/>
      <c r="AQ14" s="14" t="e">
        <f t="shared" si="5"/>
        <v>#DIV/0!</v>
      </c>
      <c r="AR14" s="19" t="e">
        <f t="shared" si="6"/>
        <v>#DIV/0!</v>
      </c>
    </row>
    <row r="15" spans="1:44" ht="15">
      <c r="A15" s="18"/>
      <c r="B15" s="12"/>
      <c r="C15" s="12"/>
      <c r="D15" s="12"/>
      <c r="E15" s="12"/>
      <c r="F15" s="12"/>
      <c r="G15" s="12"/>
      <c r="H15" s="14" t="e">
        <f t="shared" si="0"/>
        <v>#DIV/0!</v>
      </c>
      <c r="I15" s="12"/>
      <c r="J15" s="12"/>
      <c r="K15" s="12"/>
      <c r="L15" s="12"/>
      <c r="M15" s="12"/>
      <c r="N15" s="12"/>
      <c r="O15" s="14" t="e">
        <f t="shared" si="1"/>
        <v>#DIV/0!</v>
      </c>
      <c r="P15" s="12"/>
      <c r="Q15" s="12"/>
      <c r="R15" s="12"/>
      <c r="S15" s="12"/>
      <c r="T15" s="12"/>
      <c r="U15" s="12"/>
      <c r="V15" s="14" t="e">
        <f t="shared" si="2"/>
        <v>#DIV/0!</v>
      </c>
      <c r="W15" s="12"/>
      <c r="X15" s="12"/>
      <c r="Y15" s="12"/>
      <c r="Z15" s="12"/>
      <c r="AA15" s="12"/>
      <c r="AB15" s="12"/>
      <c r="AC15" s="14" t="e">
        <f t="shared" si="3"/>
        <v>#DIV/0!</v>
      </c>
      <c r="AD15" s="12"/>
      <c r="AE15" s="12"/>
      <c r="AF15" s="12"/>
      <c r="AG15" s="12"/>
      <c r="AH15" s="12"/>
      <c r="AI15" s="12"/>
      <c r="AJ15" s="14" t="e">
        <f t="shared" si="4"/>
        <v>#DIV/0!</v>
      </c>
      <c r="AK15" s="12"/>
      <c r="AL15" s="12"/>
      <c r="AM15" s="12"/>
      <c r="AN15" s="12"/>
      <c r="AO15" s="12"/>
      <c r="AP15" s="12"/>
      <c r="AQ15" s="14" t="e">
        <f t="shared" si="5"/>
        <v>#DIV/0!</v>
      </c>
      <c r="AR15" s="19" t="e">
        <f t="shared" si="6"/>
        <v>#DIV/0!</v>
      </c>
    </row>
    <row r="16" spans="1:44" ht="15">
      <c r="A16" s="18"/>
      <c r="B16" s="12"/>
      <c r="C16" s="12"/>
      <c r="D16" s="12"/>
      <c r="E16" s="12"/>
      <c r="F16" s="12"/>
      <c r="G16" s="12"/>
      <c r="H16" s="14" t="e">
        <f t="shared" si="0"/>
        <v>#DIV/0!</v>
      </c>
      <c r="I16" s="12"/>
      <c r="J16" s="12"/>
      <c r="K16" s="12"/>
      <c r="L16" s="12"/>
      <c r="M16" s="12"/>
      <c r="N16" s="12"/>
      <c r="O16" s="14" t="e">
        <f t="shared" si="1"/>
        <v>#DIV/0!</v>
      </c>
      <c r="P16" s="12"/>
      <c r="Q16" s="12"/>
      <c r="R16" s="12"/>
      <c r="S16" s="12"/>
      <c r="T16" s="12"/>
      <c r="U16" s="12"/>
      <c r="V16" s="14" t="e">
        <f t="shared" si="2"/>
        <v>#DIV/0!</v>
      </c>
      <c r="W16" s="12"/>
      <c r="X16" s="12"/>
      <c r="Y16" s="12"/>
      <c r="Z16" s="12"/>
      <c r="AA16" s="12"/>
      <c r="AB16" s="12"/>
      <c r="AC16" s="14" t="e">
        <f t="shared" si="3"/>
        <v>#DIV/0!</v>
      </c>
      <c r="AD16" s="12"/>
      <c r="AE16" s="12"/>
      <c r="AF16" s="12"/>
      <c r="AG16" s="12"/>
      <c r="AH16" s="12"/>
      <c r="AI16" s="12"/>
      <c r="AJ16" s="14" t="e">
        <f t="shared" si="4"/>
        <v>#DIV/0!</v>
      </c>
      <c r="AK16" s="12"/>
      <c r="AL16" s="12"/>
      <c r="AM16" s="12"/>
      <c r="AN16" s="12"/>
      <c r="AO16" s="12"/>
      <c r="AP16" s="12"/>
      <c r="AQ16" s="14" t="e">
        <f t="shared" si="5"/>
        <v>#DIV/0!</v>
      </c>
      <c r="AR16" s="19" t="e">
        <f t="shared" si="6"/>
        <v>#DIV/0!</v>
      </c>
    </row>
    <row r="17" spans="1:44" ht="15">
      <c r="A17" s="18"/>
      <c r="B17" s="12"/>
      <c r="C17" s="12"/>
      <c r="D17" s="12"/>
      <c r="E17" s="12"/>
      <c r="F17" s="12"/>
      <c r="G17" s="12"/>
      <c r="H17" s="14" t="e">
        <f t="shared" si="0"/>
        <v>#DIV/0!</v>
      </c>
      <c r="I17" s="12"/>
      <c r="J17" s="12"/>
      <c r="K17" s="12"/>
      <c r="L17" s="12"/>
      <c r="M17" s="12"/>
      <c r="N17" s="12"/>
      <c r="O17" s="14" t="e">
        <f t="shared" si="1"/>
        <v>#DIV/0!</v>
      </c>
      <c r="P17" s="12"/>
      <c r="Q17" s="12"/>
      <c r="R17" s="12"/>
      <c r="S17" s="12"/>
      <c r="T17" s="12"/>
      <c r="U17" s="12"/>
      <c r="V17" s="14" t="e">
        <f t="shared" si="2"/>
        <v>#DIV/0!</v>
      </c>
      <c r="W17" s="12"/>
      <c r="X17" s="12"/>
      <c r="Y17" s="12"/>
      <c r="Z17" s="12"/>
      <c r="AA17" s="12"/>
      <c r="AB17" s="12"/>
      <c r="AC17" s="14" t="e">
        <f t="shared" si="3"/>
        <v>#DIV/0!</v>
      </c>
      <c r="AD17" s="12"/>
      <c r="AE17" s="12"/>
      <c r="AF17" s="12"/>
      <c r="AG17" s="12"/>
      <c r="AH17" s="12"/>
      <c r="AI17" s="12"/>
      <c r="AJ17" s="14" t="e">
        <f t="shared" si="4"/>
        <v>#DIV/0!</v>
      </c>
      <c r="AK17" s="12"/>
      <c r="AL17" s="12"/>
      <c r="AM17" s="12"/>
      <c r="AN17" s="12"/>
      <c r="AO17" s="12"/>
      <c r="AP17" s="12"/>
      <c r="AQ17" s="14" t="e">
        <f t="shared" si="5"/>
        <v>#DIV/0!</v>
      </c>
      <c r="AR17" s="19" t="e">
        <f t="shared" si="6"/>
        <v>#DIV/0!</v>
      </c>
    </row>
    <row r="18" spans="1:44" ht="15">
      <c r="A18" s="15" t="s">
        <v>124</v>
      </c>
      <c r="B18" s="16">
        <f>AVERAGE(B3:B17)</f>
        <v>82</v>
      </c>
      <c r="C18" s="16">
        <f t="shared" ref="C18:G18" si="7">AVERAGE(C3:C17)</f>
        <v>72.413793103448285</v>
      </c>
      <c r="D18" s="16">
        <f t="shared" si="7"/>
        <v>80</v>
      </c>
      <c r="E18" s="16">
        <f t="shared" si="7"/>
        <v>69.230769230769226</v>
      </c>
      <c r="F18" s="16">
        <f t="shared" si="7"/>
        <v>100</v>
      </c>
      <c r="G18" s="16">
        <f t="shared" si="7"/>
        <v>100</v>
      </c>
      <c r="H18" s="17" t="e">
        <f t="shared" ref="H18:AQ18" si="8">AVERAGE(H3:H17)</f>
        <v>#DIV/0!</v>
      </c>
      <c r="I18" s="16">
        <f t="shared" si="8"/>
        <v>34</v>
      </c>
      <c r="J18" s="16">
        <f t="shared" si="8"/>
        <v>43.103448275862064</v>
      </c>
      <c r="K18" s="16">
        <f t="shared" si="8"/>
        <v>40</v>
      </c>
      <c r="L18" s="16">
        <f t="shared" si="8"/>
        <v>38.461538461538467</v>
      </c>
      <c r="M18" s="16">
        <f t="shared" si="8"/>
        <v>40.909090909090914</v>
      </c>
      <c r="N18" s="16">
        <f t="shared" si="8"/>
        <v>36.363636363636367</v>
      </c>
      <c r="O18" s="17" t="e">
        <f t="shared" si="8"/>
        <v>#DIV/0!</v>
      </c>
      <c r="P18" s="16">
        <f t="shared" si="8"/>
        <v>36</v>
      </c>
      <c r="Q18" s="16">
        <f t="shared" si="8"/>
        <v>17.241379310344829</v>
      </c>
      <c r="R18" s="16">
        <f t="shared" si="8"/>
        <v>40</v>
      </c>
      <c r="S18" s="16">
        <f t="shared" si="8"/>
        <v>38.461538461538467</v>
      </c>
      <c r="T18" s="16">
        <f t="shared" si="8"/>
        <v>40.909090909090914</v>
      </c>
      <c r="U18" s="16">
        <f t="shared" si="8"/>
        <v>36.363636363636367</v>
      </c>
      <c r="V18" s="17" t="e">
        <f t="shared" si="8"/>
        <v>#DIV/0!</v>
      </c>
      <c r="W18" s="16">
        <f t="shared" si="8"/>
        <v>28.000000000000004</v>
      </c>
      <c r="X18" s="16">
        <f t="shared" si="8"/>
        <v>43.103448275862064</v>
      </c>
      <c r="Y18" s="16">
        <f t="shared" si="8"/>
        <v>50</v>
      </c>
      <c r="Z18" s="16">
        <f t="shared" si="8"/>
        <v>38.461538461538467</v>
      </c>
      <c r="AA18" s="16">
        <f t="shared" si="8"/>
        <v>50</v>
      </c>
      <c r="AB18" s="16">
        <f t="shared" si="8"/>
        <v>40.909090909090914</v>
      </c>
      <c r="AC18" s="17" t="e">
        <f t="shared" si="8"/>
        <v>#DIV/0!</v>
      </c>
      <c r="AD18" s="16">
        <f t="shared" si="8"/>
        <v>36</v>
      </c>
      <c r="AE18" s="16">
        <f t="shared" si="8"/>
        <v>36.206896551724135</v>
      </c>
      <c r="AF18" s="16">
        <f t="shared" si="8"/>
        <v>30</v>
      </c>
      <c r="AG18" s="16">
        <f t="shared" si="8"/>
        <v>34.615384615384613</v>
      </c>
      <c r="AH18" s="16">
        <f t="shared" si="8"/>
        <v>31.818181818181817</v>
      </c>
      <c r="AI18" s="16">
        <f t="shared" si="8"/>
        <v>36.363636363636367</v>
      </c>
      <c r="AJ18" s="17" t="e">
        <f t="shared" si="8"/>
        <v>#DIV/0!</v>
      </c>
      <c r="AK18" s="16">
        <f t="shared" si="8"/>
        <v>34</v>
      </c>
      <c r="AL18" s="16">
        <f t="shared" si="8"/>
        <v>24.137931034482758</v>
      </c>
      <c r="AM18" s="16">
        <f t="shared" si="8"/>
        <v>45</v>
      </c>
      <c r="AN18" s="16">
        <f t="shared" si="8"/>
        <v>50</v>
      </c>
      <c r="AO18" s="16">
        <f t="shared" si="8"/>
        <v>50</v>
      </c>
      <c r="AP18" s="16">
        <f t="shared" si="8"/>
        <v>50</v>
      </c>
      <c r="AQ18" s="17" t="e">
        <f t="shared" si="8"/>
        <v>#DIV/0!</v>
      </c>
      <c r="AR18" s="19" t="e">
        <f t="shared" si="6"/>
        <v>#DIV/0!</v>
      </c>
    </row>
  </sheetData>
  <mergeCells count="8">
    <mergeCell ref="A1:A2"/>
    <mergeCell ref="AR1:AR2"/>
    <mergeCell ref="B1:H1"/>
    <mergeCell ref="I1:O1"/>
    <mergeCell ref="P1:V1"/>
    <mergeCell ref="W1:AC1"/>
    <mergeCell ref="AD1:AJ1"/>
    <mergeCell ref="AK1:AQ1"/>
  </mergeCells>
  <pageMargins left="0.7" right="0.7" top="0.75" bottom="0.75" header="0.3" footer="0.3"/>
  <pageSetup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4.25"/>
  <cols>
    <col min="1" max="1" width="20.75" customWidth="1"/>
    <col min="2" max="2" width="8.625" customWidth="1"/>
  </cols>
  <sheetData>
    <row r="1" spans="1:2">
      <c r="A1" s="106" t="s">
        <v>156</v>
      </c>
      <c r="B1" t="s">
        <v>158</v>
      </c>
    </row>
    <row r="3" spans="1:2">
      <c r="A3" t="s">
        <v>159</v>
      </c>
    </row>
    <row r="4" spans="1:2">
      <c r="A4" s="105">
        <v>150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rightToLeft="1" workbookViewId="0">
      <selection activeCell="C10" sqref="C10"/>
    </sheetView>
  </sheetViews>
  <sheetFormatPr defaultRowHeight="14.25"/>
  <cols>
    <col min="1" max="1" width="15" customWidth="1"/>
  </cols>
  <sheetData>
    <row r="1" spans="1:7" ht="30">
      <c r="B1" s="10" t="s">
        <v>155</v>
      </c>
      <c r="C1" s="11" t="s">
        <v>115</v>
      </c>
      <c r="D1" s="10" t="s">
        <v>116</v>
      </c>
      <c r="E1" s="10" t="s">
        <v>156</v>
      </c>
      <c r="F1" s="10" t="s">
        <v>157</v>
      </c>
      <c r="G1" s="10" t="s">
        <v>70</v>
      </c>
    </row>
    <row r="2" spans="1:7" ht="15">
      <c r="A2" s="18" t="s">
        <v>114</v>
      </c>
      <c r="B2" s="12">
        <v>64</v>
      </c>
      <c r="C2" s="12">
        <v>44.827586206896555</v>
      </c>
      <c r="D2" s="12">
        <v>60</v>
      </c>
      <c r="E2" s="12">
        <v>38.461538461538467</v>
      </c>
      <c r="F2" s="12">
        <v>100</v>
      </c>
      <c r="G2" s="12">
        <v>100</v>
      </c>
    </row>
    <row r="3" spans="1:7" ht="15">
      <c r="A3" s="18" t="s">
        <v>119</v>
      </c>
      <c r="B3" s="12">
        <v>64</v>
      </c>
      <c r="C3" s="12">
        <v>44.827586206896555</v>
      </c>
      <c r="D3" s="12">
        <v>90</v>
      </c>
      <c r="E3" s="12">
        <v>84.615384615384613</v>
      </c>
      <c r="F3" s="12">
        <v>100</v>
      </c>
      <c r="G3" s="12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جدول 1 ورود امتیاز  مرکز1</vt:lpstr>
      <vt:lpstr>جدول 1 ورود امتیاز  مرکز1 (2)</vt:lpstr>
      <vt:lpstr>جدول 1 ورود امتیاز  مرکز1 ( (3</vt:lpstr>
      <vt:lpstr>جدول 2 ورود درصد نهایی کسب شده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ShaterAbadi</dc:creator>
  <cp:lastModifiedBy>R!!!</cp:lastModifiedBy>
  <cp:lastPrinted>2014-11-29T08:07:50Z</cp:lastPrinted>
  <dcterms:created xsi:type="dcterms:W3CDTF">2014-11-23T09:00:24Z</dcterms:created>
  <dcterms:modified xsi:type="dcterms:W3CDTF">2014-12-17T06:42:19Z</dcterms:modified>
</cp:coreProperties>
</file>