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6825" firstSheet="8" activeTab="15"/>
  </bookViews>
  <sheets>
    <sheet name="درصدنهایی کسب شده" sheetId="2" r:id="rId1"/>
    <sheet name="دالاهو" sheetId="3" r:id="rId2"/>
    <sheet name="کنگاور" sheetId="4" r:id="rId3"/>
    <sheet name="سنقر" sheetId="5" r:id="rId4"/>
    <sheet name="ثلاث" sheetId="6" r:id="rId5"/>
    <sheet name="پاوه" sheetId="7" r:id="rId6"/>
    <sheet name="روانسر" sheetId="8" r:id="rId7"/>
    <sheet name="سرپل ذهاب" sheetId="9" r:id="rId8"/>
    <sheet name="اسلام آباد" sheetId="10" r:id="rId9"/>
    <sheet name="هرسین" sheetId="11" r:id="rId10"/>
    <sheet name="جوانرود" sheetId="12" r:id="rId11"/>
    <sheet name="قصرشیرین" sheetId="13" r:id="rId12"/>
    <sheet name="گیلانغرب" sheetId="14" r:id="rId13"/>
    <sheet name="کرمانشاه" sheetId="15" r:id="rId14"/>
    <sheet name="صحنه" sheetId="16" r:id="rId15"/>
    <sheet name="رتبه بندی" sheetId="17" r:id="rId16"/>
  </sheets>
  <externalReferences>
    <externalReference r:id="rId17"/>
  </externalReferences>
  <calcPr calcId="124519"/>
</workbook>
</file>

<file path=xl/calcChain.xml><?xml version="1.0" encoding="utf-8"?>
<calcChain xmlns="http://schemas.openxmlformats.org/spreadsheetml/2006/main">
  <c r="F18" i="17"/>
  <c r="G18" s="1"/>
  <c r="E18"/>
  <c r="D18"/>
  <c r="C18"/>
  <c r="B18"/>
  <c r="G17"/>
  <c r="G16"/>
  <c r="G15"/>
  <c r="G14"/>
  <c r="G13"/>
  <c r="G12"/>
  <c r="G11"/>
  <c r="G10"/>
  <c r="G9"/>
  <c r="G8"/>
  <c r="G7"/>
  <c r="G6"/>
  <c r="G5"/>
  <c r="G4"/>
  <c r="G5" i="2"/>
  <c r="G6"/>
  <c r="G7"/>
  <c r="G8"/>
  <c r="G9"/>
  <c r="G10"/>
  <c r="G11"/>
  <c r="G12"/>
  <c r="G13"/>
  <c r="G14"/>
  <c r="G15"/>
  <c r="G16"/>
  <c r="G17"/>
  <c r="G4"/>
  <c r="E18" i="14" l="1"/>
  <c r="E29" i="7"/>
  <c r="F42" i="15"/>
  <c r="F43" s="1"/>
  <c r="E42"/>
  <c r="E43" s="1"/>
  <c r="F33"/>
  <c r="F34" s="1"/>
  <c r="E33"/>
  <c r="E34" s="1"/>
  <c r="F29"/>
  <c r="F30" s="1"/>
  <c r="E29"/>
  <c r="E30" s="1"/>
  <c r="F18"/>
  <c r="F19" s="1"/>
  <c r="E18"/>
  <c r="E19" s="1"/>
  <c r="F10"/>
  <c r="F44" s="1"/>
  <c r="E10"/>
  <c r="E44" s="1"/>
  <c r="E45" s="1"/>
  <c r="F42" i="14"/>
  <c r="F43" s="1"/>
  <c r="E42"/>
  <c r="E43" s="1"/>
  <c r="F33"/>
  <c r="F34" s="1"/>
  <c r="E33"/>
  <c r="E34" s="1"/>
  <c r="F29"/>
  <c r="F30" s="1"/>
  <c r="E29"/>
  <c r="E30" s="1"/>
  <c r="F18"/>
  <c r="F19" s="1"/>
  <c r="E19"/>
  <c r="F10"/>
  <c r="F44" s="1"/>
  <c r="E10"/>
  <c r="E44" s="1"/>
  <c r="E45" s="1"/>
  <c r="F42" i="13"/>
  <c r="F43" s="1"/>
  <c r="E42"/>
  <c r="E43" s="1"/>
  <c r="F33"/>
  <c r="F34" s="1"/>
  <c r="E33"/>
  <c r="E34" s="1"/>
  <c r="F29"/>
  <c r="F30" s="1"/>
  <c r="E29"/>
  <c r="E30" s="1"/>
  <c r="F18"/>
  <c r="F19" s="1"/>
  <c r="E18"/>
  <c r="E19" s="1"/>
  <c r="F10"/>
  <c r="F44" s="1"/>
  <c r="E10"/>
  <c r="E44" s="1"/>
  <c r="E45" s="1"/>
  <c r="F42" i="12"/>
  <c r="F43" s="1"/>
  <c r="E42"/>
  <c r="E43" s="1"/>
  <c r="F33"/>
  <c r="F34" s="1"/>
  <c r="E33"/>
  <c r="E34" s="1"/>
  <c r="F29"/>
  <c r="F30" s="1"/>
  <c r="E29"/>
  <c r="E30" s="1"/>
  <c r="F18"/>
  <c r="F19" s="1"/>
  <c r="E18"/>
  <c r="E19" s="1"/>
  <c r="F10"/>
  <c r="F44" s="1"/>
  <c r="E10"/>
  <c r="E44" s="1"/>
  <c r="E45" s="1"/>
  <c r="F42" i="11"/>
  <c r="F43" s="1"/>
  <c r="E42"/>
  <c r="E43" s="1"/>
  <c r="F33"/>
  <c r="F34" s="1"/>
  <c r="E33"/>
  <c r="E34" s="1"/>
  <c r="F29"/>
  <c r="F30" s="1"/>
  <c r="E29"/>
  <c r="E30" s="1"/>
  <c r="F18"/>
  <c r="F19" s="1"/>
  <c r="E18"/>
  <c r="E19" s="1"/>
  <c r="F10"/>
  <c r="F44" s="1"/>
  <c r="E10"/>
  <c r="E44" s="1"/>
  <c r="E45" s="1"/>
  <c r="F42" i="10"/>
  <c r="F43" s="1"/>
  <c r="E42"/>
  <c r="E43" s="1"/>
  <c r="F33"/>
  <c r="F34" s="1"/>
  <c r="E33"/>
  <c r="E34" s="1"/>
  <c r="F29"/>
  <c r="F30" s="1"/>
  <c r="E29"/>
  <c r="E30" s="1"/>
  <c r="F18"/>
  <c r="F19" s="1"/>
  <c r="E18"/>
  <c r="E19" s="1"/>
  <c r="F10"/>
  <c r="F44" s="1"/>
  <c r="E10"/>
  <c r="E44" s="1"/>
  <c r="E45" s="1"/>
  <c r="F42" i="9"/>
  <c r="F43" s="1"/>
  <c r="E42"/>
  <c r="E43" s="1"/>
  <c r="F33"/>
  <c r="F34" s="1"/>
  <c r="E33"/>
  <c r="E34" s="1"/>
  <c r="F29"/>
  <c r="F30" s="1"/>
  <c r="E29"/>
  <c r="E30" s="1"/>
  <c r="F18"/>
  <c r="F19" s="1"/>
  <c r="E18"/>
  <c r="E19" s="1"/>
  <c r="F10"/>
  <c r="F44" s="1"/>
  <c r="E10"/>
  <c r="E44" s="1"/>
  <c r="E45" s="1"/>
  <c r="F42" i="8"/>
  <c r="F43" s="1"/>
  <c r="E42"/>
  <c r="E43" s="1"/>
  <c r="F33"/>
  <c r="F34" s="1"/>
  <c r="E33"/>
  <c r="E34" s="1"/>
  <c r="F29"/>
  <c r="F30" s="1"/>
  <c r="E29"/>
  <c r="E30" s="1"/>
  <c r="F18"/>
  <c r="F19" s="1"/>
  <c r="E18"/>
  <c r="E19" s="1"/>
  <c r="F10"/>
  <c r="F44" s="1"/>
  <c r="E10"/>
  <c r="E44" s="1"/>
  <c r="E45" s="1"/>
  <c r="F42" i="7"/>
  <c r="F43" s="1"/>
  <c r="E42"/>
  <c r="E43" s="1"/>
  <c r="F33"/>
  <c r="F34" s="1"/>
  <c r="E33"/>
  <c r="E34" s="1"/>
  <c r="F29"/>
  <c r="F30" s="1"/>
  <c r="E30"/>
  <c r="F18"/>
  <c r="F19" s="1"/>
  <c r="E18"/>
  <c r="E19" s="1"/>
  <c r="F10"/>
  <c r="F44" s="1"/>
  <c r="E10"/>
  <c r="E44" s="1"/>
  <c r="E45" s="1"/>
  <c r="F42" i="6"/>
  <c r="F43" s="1"/>
  <c r="E42"/>
  <c r="E43" s="1"/>
  <c r="F33"/>
  <c r="F34" s="1"/>
  <c r="E33"/>
  <c r="E34" s="1"/>
  <c r="F29"/>
  <c r="F30" s="1"/>
  <c r="E29"/>
  <c r="E30" s="1"/>
  <c r="F18"/>
  <c r="F19" s="1"/>
  <c r="E18"/>
  <c r="E19" s="1"/>
  <c r="F10"/>
  <c r="F44" s="1"/>
  <c r="E10"/>
  <c r="E44" s="1"/>
  <c r="E45" s="1"/>
  <c r="F42" i="5"/>
  <c r="F43" s="1"/>
  <c r="E42"/>
  <c r="E43" s="1"/>
  <c r="F33"/>
  <c r="F34" s="1"/>
  <c r="E33"/>
  <c r="E34" s="1"/>
  <c r="F29"/>
  <c r="F30" s="1"/>
  <c r="E29"/>
  <c r="E30" s="1"/>
  <c r="F18"/>
  <c r="F19" s="1"/>
  <c r="E19"/>
  <c r="F10"/>
  <c r="F44" s="1"/>
  <c r="E10"/>
  <c r="F42" i="4"/>
  <c r="F43" s="1"/>
  <c r="E42"/>
  <c r="E43" s="1"/>
  <c r="F33"/>
  <c r="F34" s="1"/>
  <c r="E33"/>
  <c r="E34" s="1"/>
  <c r="F29"/>
  <c r="F30" s="1"/>
  <c r="E29"/>
  <c r="E30" s="1"/>
  <c r="F18"/>
  <c r="F19" s="1"/>
  <c r="E18"/>
  <c r="E19" s="1"/>
  <c r="F10"/>
  <c r="F44" s="1"/>
  <c r="E10"/>
  <c r="E44" s="1"/>
  <c r="E45" s="1"/>
  <c r="F42" i="3"/>
  <c r="F43" s="1"/>
  <c r="E42"/>
  <c r="E43" s="1"/>
  <c r="F33"/>
  <c r="F34" s="1"/>
  <c r="E33"/>
  <c r="E34" s="1"/>
  <c r="F29"/>
  <c r="F30" s="1"/>
  <c r="E29"/>
  <c r="E30" s="1"/>
  <c r="F18"/>
  <c r="F19" s="1"/>
  <c r="E18"/>
  <c r="E19" s="1"/>
  <c r="F10"/>
  <c r="F44" s="1"/>
  <c r="E10"/>
  <c r="E44" s="1"/>
  <c r="E45" s="1"/>
  <c r="F42" i="16"/>
  <c r="F43" s="1"/>
  <c r="E42"/>
  <c r="E43" s="1"/>
  <c r="F33"/>
  <c r="F34" s="1"/>
  <c r="E33"/>
  <c r="E34" s="1"/>
  <c r="F29"/>
  <c r="F30" s="1"/>
  <c r="E29"/>
  <c r="E30" s="1"/>
  <c r="F18"/>
  <c r="F19" s="1"/>
  <c r="E18"/>
  <c r="E19" s="1"/>
  <c r="F10"/>
  <c r="F44" s="1"/>
  <c r="E10"/>
  <c r="E44" s="1"/>
  <c r="E45" s="1"/>
  <c r="E44" i="5" l="1"/>
  <c r="E45" s="1"/>
  <c r="F11" i="15"/>
  <c r="F45" s="1"/>
  <c r="E11"/>
  <c r="F11" i="14"/>
  <c r="F45" s="1"/>
  <c r="E11"/>
  <c r="F11" i="13"/>
  <c r="F45" s="1"/>
  <c r="E11"/>
  <c r="F11" i="12"/>
  <c r="F45" s="1"/>
  <c r="E11"/>
  <c r="F11" i="11"/>
  <c r="F45" s="1"/>
  <c r="E11"/>
  <c r="F11" i="10"/>
  <c r="F45" s="1"/>
  <c r="E11"/>
  <c r="F11" i="9"/>
  <c r="F45" s="1"/>
  <c r="E11"/>
  <c r="F11" i="8"/>
  <c r="F45" s="1"/>
  <c r="E11"/>
  <c r="F11" i="7"/>
  <c r="F45" s="1"/>
  <c r="E11"/>
  <c r="F11" i="6"/>
  <c r="F45" s="1"/>
  <c r="E11"/>
  <c r="F11" i="5"/>
  <c r="F45" s="1"/>
  <c r="E11"/>
  <c r="F11" i="4"/>
  <c r="F45" s="1"/>
  <c r="E11"/>
  <c r="F11" i="3"/>
  <c r="F45" s="1"/>
  <c r="E11"/>
  <c r="F11" i="16"/>
  <c r="F45" s="1"/>
  <c r="E11"/>
  <c r="F18" i="2"/>
  <c r="E18"/>
  <c r="D18"/>
  <c r="C18"/>
  <c r="B18"/>
  <c r="G18" l="1"/>
</calcChain>
</file>

<file path=xl/sharedStrings.xml><?xml version="1.0" encoding="utf-8"?>
<sst xmlns="http://schemas.openxmlformats.org/spreadsheetml/2006/main" count="1119" uniqueCount="88">
  <si>
    <t>فرآیند</t>
  </si>
  <si>
    <t>ریز فرایند</t>
  </si>
  <si>
    <t>سازماندهی</t>
  </si>
  <si>
    <t>ردیف</t>
  </si>
  <si>
    <t>فعالیت</t>
  </si>
  <si>
    <t>پایش1</t>
  </si>
  <si>
    <t>پایش2</t>
  </si>
  <si>
    <t xml:space="preserve">درصد امتیاز کسب شده </t>
  </si>
  <si>
    <t>گزارش دهی</t>
  </si>
  <si>
    <t>مدارس</t>
  </si>
  <si>
    <t>برنامه ریزی</t>
  </si>
  <si>
    <t>تجهیزات</t>
  </si>
  <si>
    <t>هماهنگی</t>
  </si>
  <si>
    <t>آموزشی</t>
  </si>
  <si>
    <t>کل فرآیندها</t>
  </si>
  <si>
    <t>جمع امتیاز کسب شده از کل فرآیندها در برنامه های سلامت نوجوانان ومدارس</t>
  </si>
  <si>
    <t>درصد امتیاز کسب شده از کل برنامه های سلامت نوجوانان ومدارس</t>
  </si>
  <si>
    <t>میانگین</t>
  </si>
  <si>
    <t>آیا آخرین مستندات ودستورالعمل هاي برنامه موجود می باشد و به صورت تفكيك شده نگهداري ميشود ؟</t>
  </si>
  <si>
    <t>آيا مستندات و دستورالعمل ها حداكثر يك ماه پس از دريافت به واحد ها و مراكز مربوط ارسال شده است؟</t>
  </si>
  <si>
    <t>آیا برآورد اقلام و مکمل های دارویی برنامه  واحد های محیطیبررسی مي شود ؟ (مشاهده  مستندات)</t>
  </si>
  <si>
    <t>آیا بر نحوه توزیع  صحيح اقلام و مکمل های دارویی برنامه در واحد های محیطی نظارت صورت گرفته است؟( مقایسه مستندات واحد های محیطی)</t>
  </si>
  <si>
    <t>آیا لیست امکانات وتجهیزات مورد نیاز برنامه (فرم ها و دفاترثبت،ترازو ....) به تفکیک واحدهای محیطی تامین شده است؟</t>
  </si>
  <si>
    <t>دستورالعمل ها ومواد آموزشی</t>
  </si>
  <si>
    <t>برآورد اقلام ومکمل ها</t>
  </si>
  <si>
    <t>جمع امتیاز کسب شده فرایند سازماندهی(20 امتیاز)</t>
  </si>
  <si>
    <t>پایش وارزشیابی</t>
  </si>
  <si>
    <t>پایش های دوره ای واحدهای محیطی</t>
  </si>
  <si>
    <t>آیا کلیه نظارت واحدهای محیطی مطابق با برنامه زمانبندی(استاندارد) انجام شده است؟ ( مشاهده چک لیست تکمیل شده یا گزارش نظارت ها )</t>
  </si>
  <si>
    <t>آیا درکلیه نظارت ها از ابزار پایش استاندارد شده استفاده می شود؟ ( مشاهده تکمیل ابزار پایش استاندارد )</t>
  </si>
  <si>
    <t>آیا در نظارت ها پسخوراند پایش قبلی بررسی می شود؟ ( مشاهده پس خوراند پایش قبلی )</t>
  </si>
  <si>
    <t>آیا پسخوراند بازدیدها حداکثر تا دو هفته بعد از بازدید، ارسال شده است؟ ( مشاهده مستندات )</t>
  </si>
  <si>
    <t>آیا جمع بندی و تحلیل نظارت ها به صورت ششماهه انجام شده است؟ ( مشاهده گزارش جمع بندی و تحلیل نظارت ها بر اساس دستورالعمل )</t>
  </si>
  <si>
    <t>آيا نتايج تحليل نظارت هاي برنامه به واحد هاي تابع محيطي و سطوح بالاتر ارسال شده است؟ ( مشاهده رونوشت نامه ارسال شده)</t>
  </si>
  <si>
    <t>آیا نیروهای جدیدالاستخدام آموزشهای مرتبط بابرنامه رادیده اند؟</t>
  </si>
  <si>
    <t>آیامستندات اجرای مناسبتهای بهداشتی موجوداست؟</t>
  </si>
  <si>
    <t>آیا مشکلات منطقه پوشش شناسایی والویت بندی شده است ؟</t>
  </si>
  <si>
    <t>برنامه عملیاتی</t>
  </si>
  <si>
    <t>آيا برنامه ريزي آموزشي متناسب با نیازسنجی گروه هاي هدف تدوین و اجرا شده است؟</t>
  </si>
  <si>
    <t>آيا در برنامه عملياتي اهداف اختصاصي بر اساس  وضعيت موجود بدرستی تعيين شده است؟</t>
  </si>
  <si>
    <t>آیا مداخلاتی از  فایل جمع بندیاطلاعات آماری برنامه استخراج شده است؟</t>
  </si>
  <si>
    <t xml:space="preserve">آيا مداخلاتي از جمع بندي و تحليل نظارتهاي برنامه استخراج شده است؟ </t>
  </si>
  <si>
    <t xml:space="preserve">آیا فعالیت ها با استراتژی ها یا مداخلات تدوین شده مطابقت دارد ؟ </t>
  </si>
  <si>
    <t>آیا پیگیری فعالیتهای تدوین شده انجام شده است؟</t>
  </si>
  <si>
    <t>جمع امتیاز کسب شده فرایند پایش وارزشیابی(24 امتیاز)</t>
  </si>
  <si>
    <t>جمع امتیاز کسب شده فرایند برنامه ریزی(36 امتیاز)</t>
  </si>
  <si>
    <t>آیا هماهنگی درون بخشی برای اجرای مداخلات برنامه، انجام و صورتجلسات موجود است؟(مشاهده صورتجلسات )</t>
  </si>
  <si>
    <t>آیا هماهنگی برون بخشی برای اجرای مداخلات برنامه، انجام و صورتجلسات موجود است؟(مشاهده صورتجلسات )</t>
  </si>
  <si>
    <t>آماربرنامه</t>
  </si>
  <si>
    <t>جمع امتیاز کسب شده فرایند هماهنگی(8 امتیاز)</t>
  </si>
  <si>
    <t>آیا عملکرد برنامه  طبق دستورالعمل به موقع ارسال گردیده است؟ ( مشاهده رونوشت نامه ارسال شده  مطابق دستورالعمل )</t>
  </si>
  <si>
    <t>آيا نسبت به برآورد، درخواست، هزينه كرد وجذب اعتبارات برنامه اقدام شده است؟</t>
  </si>
  <si>
    <t>آیا اطلاعات آماری برنامه طبق دستورالعمل تکمیل و به موقع ارسال شده است ؟</t>
  </si>
  <si>
    <t>جمع امتیاز کسب شده فرایند گزارش دهی(12 امتیاز)</t>
  </si>
  <si>
    <t xml:space="preserve">  نام دانشگاه:                         نام شهرستان:                                                 نام ناظر :                                         تاریخ:</t>
  </si>
  <si>
    <t xml:space="preserve">  نام دانشگاه:                         نام شهرستان:                                               نام ناظر :                                         تاریخ:</t>
  </si>
  <si>
    <t>چک لیست پایش برنامه سلامت نوجوانان ومدارس در ستاد شهرستان</t>
  </si>
  <si>
    <t xml:space="preserve">برنامه ریزی </t>
  </si>
  <si>
    <t>چک لیست پایش برنامه سلامت نوجوانان ومدارس درستاد شهرستان صحنه</t>
  </si>
  <si>
    <t>اسلام آباد غرب</t>
  </si>
  <si>
    <t>پاوه</t>
  </si>
  <si>
    <t>ثلاث</t>
  </si>
  <si>
    <t>جوانرود</t>
  </si>
  <si>
    <t>دالاهو</t>
  </si>
  <si>
    <t>روانسر</t>
  </si>
  <si>
    <t>سرپل ذهاب</t>
  </si>
  <si>
    <t>سنقر</t>
  </si>
  <si>
    <t>صحنه</t>
  </si>
  <si>
    <t>قصرشیرین</t>
  </si>
  <si>
    <t>کرمانشاه</t>
  </si>
  <si>
    <t>کنگاور</t>
  </si>
  <si>
    <t>گیلانغرب</t>
  </si>
  <si>
    <t>هرسین</t>
  </si>
  <si>
    <t>چک لیست پایش برنامه سلامت نوجوانان ومدارس درستاد شهرستان دالاهو</t>
  </si>
  <si>
    <t>چک لیست پایش برنامه سلامت نوجوانان ومدارس درستاد شهرستان کنگاور</t>
  </si>
  <si>
    <t>چک لیست پایش برنامه سلامت نوجوانان ومدارس درستاد شهرستان سنقر</t>
  </si>
  <si>
    <t>چک لیست پایش برنامه سلامت نوجوانان ومدارس درستاد شهرستان ثلاث</t>
  </si>
  <si>
    <t>چک لیست پایش برنامه سلامت نوجوانان ومدارس درستاد شهرستان پاوه</t>
  </si>
  <si>
    <t>چک لیست پایش برنامه سلامت نوجوانان ومدارس درستاد شهرستان روانسر</t>
  </si>
  <si>
    <t>چک لیست پایش برنامه سلامت نوجوانان ومدارس درستاد شهرستان سرپل ذهاب</t>
  </si>
  <si>
    <t>چک لیست پایش برنامه سلامت نوجوانان ومدارس درستاد شهرستان اسلام آباد</t>
  </si>
  <si>
    <t>چک لیست پایش برنامه سلامت نوجوانان ومدارس درستاد شهرستان هرسین</t>
  </si>
  <si>
    <t>چک لیست پایش برنامه سلامت نوجوانان ومدارس درستاد شهرستان جوانرود</t>
  </si>
  <si>
    <t>چک لیست پایش برنامه سلامت نوجوانان ومدارس درستاد شهرستان قصرشیرین</t>
  </si>
  <si>
    <t>چک لیست پایش برنامه سلامت نوجوانان ومدارس درستاد شهرستان گیلانغرب</t>
  </si>
  <si>
    <t>چک لیست پایش برنامه سلامت نوجوانان ومدارس درستاد شهرستان کرمانشاه</t>
  </si>
  <si>
    <t xml:space="preserve">سازماندهی </t>
  </si>
  <si>
    <t xml:space="preserve">میانگین </t>
  </si>
</sst>
</file>

<file path=xl/styles.xml><?xml version="1.0" encoding="utf-8"?>
<styleSheet xmlns="http://schemas.openxmlformats.org/spreadsheetml/2006/main">
  <numFmts count="3">
    <numFmt numFmtId="44" formatCode="_-&quot;ريال&quot;\ * #,##0.00_-;_-&quot;ريال&quot;\ * #,##0.00\-;_-&quot;ريال&quot;\ * &quot;-&quot;??_-;_-@_-"/>
    <numFmt numFmtId="164" formatCode="0.0"/>
    <numFmt numFmtId="165" formatCode="0.0;[Red]0.0"/>
  </numFmts>
  <fonts count="13">
    <font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7"/>
      <color theme="1"/>
      <name val="Arial"/>
      <family val="2"/>
    </font>
    <font>
      <b/>
      <sz val="8"/>
      <color theme="1"/>
      <name val="Arial"/>
      <family val="2"/>
      <scheme val="minor"/>
    </font>
    <font>
      <b/>
      <sz val="10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Border="1"/>
    <xf numFmtId="0" fontId="3" fillId="3" borderId="1" xfId="0" applyFont="1" applyFill="1" applyBorder="1" applyAlignment="1">
      <alignment horizontal="center" vertical="center" wrapText="1" readingOrder="2"/>
    </xf>
    <xf numFmtId="0" fontId="3" fillId="4" borderId="1" xfId="0" applyFont="1" applyFill="1" applyBorder="1" applyAlignment="1">
      <alignment horizont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8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 readingOrder="2"/>
    </xf>
    <xf numFmtId="0" fontId="3" fillId="0" borderId="8" xfId="0" applyFont="1" applyBorder="1" applyAlignment="1">
      <alignment horizontal="center" vertical="center" wrapText="1" readingOrder="2"/>
    </xf>
    <xf numFmtId="0" fontId="7" fillId="0" borderId="13" xfId="0" applyFont="1" applyBorder="1" applyAlignment="1">
      <alignment horizontal="right" wrapText="1" readingOrder="2"/>
    </xf>
    <xf numFmtId="0" fontId="3" fillId="0" borderId="9" xfId="0" applyFont="1" applyBorder="1" applyAlignment="1">
      <alignment horizontal="center" vertical="center" wrapText="1" readingOrder="2"/>
    </xf>
    <xf numFmtId="0" fontId="3" fillId="3" borderId="9" xfId="0" applyFont="1" applyFill="1" applyBorder="1" applyAlignment="1">
      <alignment horizontal="center" vertical="center" wrapText="1" readingOrder="2"/>
    </xf>
    <xf numFmtId="0" fontId="0" fillId="0" borderId="12" xfId="0" applyBorder="1"/>
    <xf numFmtId="0" fontId="0" fillId="0" borderId="14" xfId="0" applyBorder="1"/>
    <xf numFmtId="0" fontId="0" fillId="0" borderId="0" xfId="0" applyBorder="1" applyAlignment="1">
      <alignment horizontal="center"/>
    </xf>
    <xf numFmtId="0" fontId="3" fillId="3" borderId="16" xfId="0" applyFont="1" applyFill="1" applyBorder="1" applyAlignment="1">
      <alignment horizontal="center" vertical="center" wrapText="1" readingOrder="2"/>
    </xf>
    <xf numFmtId="0" fontId="4" fillId="0" borderId="12" xfId="0" applyFont="1" applyBorder="1" applyAlignment="1">
      <alignment vertical="center" wrapText="1" readingOrder="2"/>
    </xf>
    <xf numFmtId="0" fontId="7" fillId="0" borderId="23" xfId="0" applyFont="1" applyBorder="1" applyAlignment="1">
      <alignment horizontal="right" wrapText="1" readingOrder="2"/>
    </xf>
    <xf numFmtId="164" fontId="8" fillId="0" borderId="1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 readingOrder="1"/>
    </xf>
    <xf numFmtId="0" fontId="3" fillId="5" borderId="9" xfId="0" applyFont="1" applyFill="1" applyBorder="1" applyAlignment="1">
      <alignment horizontal="center" vertical="center" wrapText="1" readingOrder="2"/>
    </xf>
    <xf numFmtId="0" fontId="3" fillId="5" borderId="1" xfId="0" applyFont="1" applyFill="1" applyBorder="1" applyAlignment="1">
      <alignment horizontal="right" vertical="center" wrapText="1" readingOrder="2"/>
    </xf>
    <xf numFmtId="0" fontId="2" fillId="5" borderId="1" xfId="0" applyFont="1" applyFill="1" applyBorder="1" applyAlignment="1">
      <alignment horizontal="center" vertical="center" wrapText="1" readingOrder="2"/>
    </xf>
    <xf numFmtId="164" fontId="2" fillId="5" borderId="1" xfId="0" applyNumberFormat="1" applyFont="1" applyFill="1" applyBorder="1" applyAlignment="1">
      <alignment horizontal="center" vertical="center" wrapText="1" readingOrder="2"/>
    </xf>
    <xf numFmtId="0" fontId="2" fillId="5" borderId="7" xfId="0" applyFont="1" applyFill="1" applyBorder="1" applyAlignment="1">
      <alignment horizontal="center" vertical="center" wrapText="1" readingOrder="2"/>
    </xf>
    <xf numFmtId="0" fontId="3" fillId="5" borderId="12" xfId="0" applyFont="1" applyFill="1" applyBorder="1" applyAlignment="1">
      <alignment horizontal="right" vertical="center" wrapText="1" readingOrder="2"/>
    </xf>
    <xf numFmtId="0" fontId="2" fillId="5" borderId="12" xfId="0" applyFont="1" applyFill="1" applyBorder="1" applyAlignment="1">
      <alignment horizontal="center" vertical="center" wrapText="1" readingOrder="2"/>
    </xf>
    <xf numFmtId="0" fontId="3" fillId="5" borderId="7" xfId="0" applyFont="1" applyFill="1" applyBorder="1" applyAlignment="1">
      <alignment horizontal="right" vertical="center" wrapText="1" readingOrder="2"/>
    </xf>
    <xf numFmtId="0" fontId="3" fillId="5" borderId="14" xfId="0" applyFont="1" applyFill="1" applyBorder="1" applyAlignment="1">
      <alignment vertical="center" textRotation="90" wrapText="1" readingOrder="2"/>
    </xf>
    <xf numFmtId="0" fontId="4" fillId="5" borderId="1" xfId="0" applyFont="1" applyFill="1" applyBorder="1" applyAlignment="1">
      <alignment horizontal="center" vertical="center" textRotation="90" wrapText="1" readingOrder="2"/>
    </xf>
    <xf numFmtId="0" fontId="3" fillId="5" borderId="1" xfId="0" applyFont="1" applyFill="1" applyBorder="1" applyAlignment="1">
      <alignment horizontal="center" vertical="center" wrapText="1" readingOrder="2"/>
    </xf>
    <xf numFmtId="0" fontId="4" fillId="5" borderId="3" xfId="0" applyFont="1" applyFill="1" applyBorder="1" applyAlignment="1">
      <alignment horizontal="center" vertical="center" textRotation="90" wrapText="1" readingOrder="2"/>
    </xf>
    <xf numFmtId="0" fontId="3" fillId="5" borderId="7" xfId="0" applyFont="1" applyFill="1" applyBorder="1" applyAlignment="1">
      <alignment horizontal="center" vertical="center" wrapText="1" readingOrder="2"/>
    </xf>
    <xf numFmtId="0" fontId="4" fillId="5" borderId="12" xfId="0" applyFont="1" applyFill="1" applyBorder="1" applyAlignment="1">
      <alignment horizontal="center" vertical="center" textRotation="90" wrapText="1" readingOrder="2"/>
    </xf>
    <xf numFmtId="0" fontId="3" fillId="5" borderId="12" xfId="0" applyFont="1" applyFill="1" applyBorder="1" applyAlignment="1">
      <alignment horizontal="center" vertical="center" wrapText="1" readingOrder="2"/>
    </xf>
    <xf numFmtId="0" fontId="4" fillId="5" borderId="11" xfId="0" applyFont="1" applyFill="1" applyBorder="1" applyAlignment="1">
      <alignment horizontal="center" vertical="center" textRotation="90" wrapText="1" readingOrder="2"/>
    </xf>
    <xf numFmtId="0" fontId="4" fillId="5" borderId="14" xfId="0" applyFont="1" applyFill="1" applyBorder="1" applyAlignment="1">
      <alignment horizontal="center" vertical="center" textRotation="90" wrapText="1" readingOrder="2"/>
    </xf>
    <xf numFmtId="0" fontId="3" fillId="5" borderId="12" xfId="0" applyFont="1" applyFill="1" applyBorder="1" applyAlignment="1">
      <alignment vertical="center" textRotation="90" wrapText="1" readingOrder="2"/>
    </xf>
    <xf numFmtId="0" fontId="0" fillId="6" borderId="17" xfId="0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 readingOrder="2"/>
    </xf>
    <xf numFmtId="0" fontId="2" fillId="5" borderId="28" xfId="0" applyFont="1" applyFill="1" applyBorder="1" applyAlignment="1">
      <alignment horizontal="center" vertical="center" wrapText="1" readingOrder="2"/>
    </xf>
    <xf numFmtId="0" fontId="0" fillId="4" borderId="12" xfId="0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 wrapText="1"/>
    </xf>
    <xf numFmtId="165" fontId="8" fillId="5" borderId="12" xfId="0" applyNumberFormat="1" applyFont="1" applyFill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/>
    </xf>
    <xf numFmtId="164" fontId="0" fillId="0" borderId="0" xfId="0" applyNumberFormat="1"/>
    <xf numFmtId="0" fontId="6" fillId="5" borderId="12" xfId="0" applyNumberFormat="1" applyFont="1" applyFill="1" applyBorder="1" applyAlignment="1">
      <alignment horizontal="center" vertical="center"/>
    </xf>
    <xf numFmtId="0" fontId="0" fillId="0" borderId="12" xfId="0" applyFill="1" applyBorder="1"/>
    <xf numFmtId="0" fontId="0" fillId="5" borderId="12" xfId="0" applyFill="1" applyBorder="1"/>
    <xf numFmtId="0" fontId="3" fillId="0" borderId="10" xfId="0" applyFont="1" applyBorder="1" applyAlignment="1">
      <alignment horizontal="center" vertical="center" textRotation="90" wrapText="1" readingOrder="2"/>
    </xf>
    <xf numFmtId="0" fontId="3" fillId="0" borderId="5" xfId="0" applyFont="1" applyBorder="1" applyAlignment="1">
      <alignment horizontal="center" vertical="center" textRotation="90" wrapText="1" readingOrder="2"/>
    </xf>
    <xf numFmtId="0" fontId="3" fillId="0" borderId="4" xfId="0" applyFont="1" applyBorder="1" applyAlignment="1">
      <alignment horizontal="center" vertical="center" textRotation="90" wrapText="1" readingOrder="2"/>
    </xf>
    <xf numFmtId="0" fontId="3" fillId="0" borderId="12" xfId="0" applyFont="1" applyBorder="1" applyAlignment="1">
      <alignment horizontal="center" vertical="center" textRotation="90" wrapText="1" readingOrder="1"/>
    </xf>
    <xf numFmtId="0" fontId="2" fillId="6" borderId="18" xfId="1" applyNumberFormat="1" applyFont="1" applyFill="1" applyBorder="1" applyAlignment="1">
      <alignment horizontal="center" vertical="center" textRotation="90" wrapText="1" readingOrder="1"/>
    </xf>
    <xf numFmtId="0" fontId="2" fillId="6" borderId="20" xfId="1" applyNumberFormat="1" applyFont="1" applyFill="1" applyBorder="1" applyAlignment="1">
      <alignment horizontal="center" vertical="center" textRotation="90" wrapText="1" readingOrder="1"/>
    </xf>
    <xf numFmtId="0" fontId="2" fillId="6" borderId="19" xfId="1" applyNumberFormat="1" applyFont="1" applyFill="1" applyBorder="1" applyAlignment="1">
      <alignment horizontal="center" vertical="center" wrapText="1" readingOrder="2"/>
    </xf>
    <xf numFmtId="0" fontId="2" fillId="6" borderId="24" xfId="1" applyNumberFormat="1" applyFont="1" applyFill="1" applyBorder="1" applyAlignment="1">
      <alignment horizontal="center" vertical="center" wrapText="1" readingOrder="2"/>
    </xf>
    <xf numFmtId="0" fontId="2" fillId="6" borderId="21" xfId="1" applyNumberFormat="1" applyFont="1" applyFill="1" applyBorder="1" applyAlignment="1">
      <alignment horizontal="center" vertical="center" wrapText="1" readingOrder="2"/>
    </xf>
    <xf numFmtId="0" fontId="2" fillId="6" borderId="22" xfId="1" applyNumberFormat="1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vertical="center" textRotation="90" wrapText="1" readingOrder="2"/>
    </xf>
    <xf numFmtId="0" fontId="4" fillId="0" borderId="12" xfId="0" applyFont="1" applyBorder="1" applyAlignment="1">
      <alignment horizontal="center" vertical="center" textRotation="90" wrapText="1" readingOrder="2"/>
    </xf>
    <xf numFmtId="0" fontId="5" fillId="0" borderId="0" xfId="0" applyFont="1" applyBorder="1" applyAlignment="1">
      <alignment horizontal="center" readingOrder="2"/>
    </xf>
    <xf numFmtId="0" fontId="6" fillId="0" borderId="6" xfId="0" applyFont="1" applyBorder="1" applyAlignment="1">
      <alignment horizontal="center" vertical="center" readingOrder="2"/>
    </xf>
    <xf numFmtId="0" fontId="3" fillId="2" borderId="7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7" xfId="0" applyFont="1" applyFill="1" applyBorder="1" applyAlignment="1">
      <alignment horizontal="center" vertical="center" textRotation="90" wrapText="1" readingOrder="2"/>
    </xf>
    <xf numFmtId="0" fontId="3" fillId="2" borderId="3" xfId="0" applyFont="1" applyFill="1" applyBorder="1" applyAlignment="1">
      <alignment horizontal="center" vertical="center" textRotation="90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1" fillId="4" borderId="7" xfId="0" applyFont="1" applyFill="1" applyBorder="1" applyAlignment="1">
      <alignment horizontal="center" vertical="center" wrapText="1" readingOrder="2"/>
    </xf>
    <xf numFmtId="0" fontId="1" fillId="4" borderId="2" xfId="0" applyFont="1" applyFill="1" applyBorder="1" applyAlignment="1">
      <alignment horizontal="center" vertical="center" wrapText="1" readingOrder="2"/>
    </xf>
    <xf numFmtId="0" fontId="3" fillId="4" borderId="1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textRotation="90" wrapText="1" readingOrder="2"/>
    </xf>
    <xf numFmtId="0" fontId="2" fillId="0" borderId="8" xfId="0" applyFont="1" applyBorder="1" applyAlignment="1">
      <alignment horizontal="center" vertical="center" textRotation="90" wrapText="1" readingOrder="2"/>
    </xf>
    <xf numFmtId="0" fontId="2" fillId="0" borderId="7" xfId="0" applyFont="1" applyBorder="1" applyAlignment="1">
      <alignment horizontal="center" vertical="center" textRotation="90" wrapText="1" readingOrder="2"/>
    </xf>
    <xf numFmtId="0" fontId="4" fillId="0" borderId="7" xfId="0" applyFont="1" applyBorder="1" applyAlignment="1">
      <alignment horizontal="center" vertical="center" textRotation="90" wrapText="1" readingOrder="2"/>
    </xf>
    <xf numFmtId="0" fontId="4" fillId="0" borderId="3" xfId="0" applyFont="1" applyBorder="1" applyAlignment="1">
      <alignment horizontal="center" vertical="center" textRotation="90" wrapText="1" readingOrder="2"/>
    </xf>
    <xf numFmtId="0" fontId="3" fillId="2" borderId="3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textRotation="90" wrapText="1" readingOrder="2"/>
    </xf>
    <xf numFmtId="0" fontId="3" fillId="0" borderId="12" xfId="0" applyFont="1" applyBorder="1" applyAlignment="1">
      <alignment horizontal="center" vertical="center" textRotation="90" wrapText="1" readingOrder="2"/>
    </xf>
    <xf numFmtId="0" fontId="10" fillId="0" borderId="26" xfId="0" applyFont="1" applyBorder="1" applyAlignment="1">
      <alignment horizontal="center" vertical="center" textRotation="90" wrapText="1" readingOrder="1"/>
    </xf>
    <xf numFmtId="0" fontId="0" fillId="0" borderId="27" xfId="0" applyBorder="1"/>
    <xf numFmtId="0" fontId="3" fillId="0" borderId="14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textRotation="90" wrapText="1" readingOrder="2"/>
    </xf>
    <xf numFmtId="0" fontId="4" fillId="0" borderId="15" xfId="0" applyFont="1" applyBorder="1" applyAlignment="1">
      <alignment horizontal="center" vertical="center" textRotation="90" wrapText="1" readingOrder="2"/>
    </xf>
    <xf numFmtId="0" fontId="4" fillId="0" borderId="2" xfId="0" applyFont="1" applyBorder="1" applyAlignment="1">
      <alignment horizontal="center" vertical="center" textRotation="90" wrapText="1" readingOrder="2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plotArea>
      <c:layout/>
      <c:lineChart>
        <c:grouping val="standard"/>
        <c:ser>
          <c:idx val="0"/>
          <c:order val="0"/>
          <c:tx>
            <c:strRef>
              <c:f>'[1]مقایسه نتایج نهایی'!$A$3</c:f>
              <c:strCache>
                <c:ptCount val="1"/>
                <c:pt idx="0">
                  <c:v>پایش اول</c:v>
                </c:pt>
              </c:strCache>
            </c:strRef>
          </c:tx>
          <c:cat>
            <c:multiLvlStrRef>
              <c:f>'[1]مقایسه نتایج نهایی'!$B$1:$AL$2</c:f>
              <c:multiLvlStrCache>
                <c:ptCount val="37"/>
                <c:lvl>
                  <c:pt idx="0">
                    <c:v>برنامه ریزی </c:v>
                  </c:pt>
                  <c:pt idx="1">
                    <c:v>سازماندهی</c:v>
                  </c:pt>
                  <c:pt idx="2">
                    <c:v>پایش وارزشیابی</c:v>
                  </c:pt>
                  <c:pt idx="3">
                    <c:v>گزارش دهی</c:v>
                  </c:pt>
                  <c:pt idx="4">
                    <c:v>سایر فعالیتها</c:v>
                  </c:pt>
                  <c:pt idx="5">
                    <c:v>میانگین</c:v>
                  </c:pt>
                  <c:pt idx="6">
                    <c:v>برنامه ریزی </c:v>
                  </c:pt>
                  <c:pt idx="7">
                    <c:v>سازماندهی</c:v>
                  </c:pt>
                  <c:pt idx="8">
                    <c:v>پایش وارزشیابی</c:v>
                  </c:pt>
                  <c:pt idx="9">
                    <c:v>گزارش دهی</c:v>
                  </c:pt>
                  <c:pt idx="10">
                    <c:v>سایر فعالیتها</c:v>
                  </c:pt>
                  <c:pt idx="11">
                    <c:v>میانگین</c:v>
                  </c:pt>
                  <c:pt idx="12">
                    <c:v>برنامه ریزی </c:v>
                  </c:pt>
                  <c:pt idx="13">
                    <c:v>سازماندهی</c:v>
                  </c:pt>
                  <c:pt idx="14">
                    <c:v>پایش وارزشیابی</c:v>
                  </c:pt>
                  <c:pt idx="15">
                    <c:v>گزارش دهی</c:v>
                  </c:pt>
                  <c:pt idx="16">
                    <c:v>سایر فعالیتها</c:v>
                  </c:pt>
                  <c:pt idx="17">
                    <c:v>میانگین</c:v>
                  </c:pt>
                  <c:pt idx="18">
                    <c:v>برنامه ریزی </c:v>
                  </c:pt>
                  <c:pt idx="19">
                    <c:v>سازماندهی</c:v>
                  </c:pt>
                  <c:pt idx="20">
                    <c:v>پایش وارزشیابی</c:v>
                  </c:pt>
                  <c:pt idx="21">
                    <c:v>گزارش دهی</c:v>
                  </c:pt>
                  <c:pt idx="22">
                    <c:v>سایر فعالیتها</c:v>
                  </c:pt>
                  <c:pt idx="23">
                    <c:v>میانگین</c:v>
                  </c:pt>
                  <c:pt idx="24">
                    <c:v>برنامه ریزی </c:v>
                  </c:pt>
                  <c:pt idx="25">
                    <c:v>سازماندهی</c:v>
                  </c:pt>
                  <c:pt idx="26">
                    <c:v>پایش وارزشیابی</c:v>
                  </c:pt>
                  <c:pt idx="27">
                    <c:v>گزارش دهی</c:v>
                  </c:pt>
                  <c:pt idx="28">
                    <c:v>سایر فعالیتها</c:v>
                  </c:pt>
                  <c:pt idx="29">
                    <c:v>میانگین</c:v>
                  </c:pt>
                  <c:pt idx="30">
                    <c:v>برنامه ریزی </c:v>
                  </c:pt>
                  <c:pt idx="31">
                    <c:v>سازماندهی</c:v>
                  </c:pt>
                  <c:pt idx="32">
                    <c:v>پایش وارزشیابی</c:v>
                  </c:pt>
                  <c:pt idx="33">
                    <c:v>گزارش دهی</c:v>
                  </c:pt>
                  <c:pt idx="34">
                    <c:v>سایر فعالیتها</c:v>
                  </c:pt>
                  <c:pt idx="35">
                    <c:v>میانگین</c:v>
                  </c:pt>
                  <c:pt idx="36">
                    <c:v>0</c:v>
                  </c:pt>
                </c:lvl>
                <c:lvl>
                  <c:pt idx="0">
                    <c:v>برنامه سلامت مادران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برنامه سلامت کودکان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برنامه سلامت باروری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برنامه بهبود تغذیه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برنامه سلامت میانسالان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برنامه سلامت سالمندان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میانگین میانگین ها</c:v>
                  </c:pt>
                </c:lvl>
              </c:multiLvlStrCache>
            </c:multiLvlStrRef>
          </c:cat>
          <c:val>
            <c:numRef>
              <c:f>'[1]مقایسه نتایج نهایی'!$B$3:$AL$3</c:f>
              <c:numCache>
                <c:formatCode>General</c:formatCode>
                <c:ptCount val="37"/>
                <c:pt idx="0">
                  <c:v>89</c:v>
                </c:pt>
                <c:pt idx="1">
                  <c:v>79</c:v>
                </c:pt>
                <c:pt idx="2">
                  <c:v>79</c:v>
                </c:pt>
                <c:pt idx="3">
                  <c:v>75</c:v>
                </c:pt>
                <c:pt idx="4">
                  <c:v>80</c:v>
                </c:pt>
                <c:pt idx="5">
                  <c:v>80.400000000000006</c:v>
                </c:pt>
                <c:pt idx="6">
                  <c:v>95</c:v>
                </c:pt>
                <c:pt idx="7">
                  <c:v>78</c:v>
                </c:pt>
                <c:pt idx="8">
                  <c:v>75</c:v>
                </c:pt>
                <c:pt idx="9">
                  <c:v>68</c:v>
                </c:pt>
                <c:pt idx="10">
                  <c:v>79</c:v>
                </c:pt>
                <c:pt idx="11">
                  <c:v>79</c:v>
                </c:pt>
                <c:pt idx="12">
                  <c:v>79</c:v>
                </c:pt>
                <c:pt idx="13">
                  <c:v>90</c:v>
                </c:pt>
                <c:pt idx="14">
                  <c:v>87</c:v>
                </c:pt>
                <c:pt idx="15">
                  <c:v>75</c:v>
                </c:pt>
                <c:pt idx="16">
                  <c:v>90</c:v>
                </c:pt>
                <c:pt idx="17">
                  <c:v>84.2</c:v>
                </c:pt>
                <c:pt idx="18">
                  <c:v>79</c:v>
                </c:pt>
                <c:pt idx="19">
                  <c:v>75</c:v>
                </c:pt>
                <c:pt idx="20">
                  <c:v>90</c:v>
                </c:pt>
                <c:pt idx="21">
                  <c:v>67</c:v>
                </c:pt>
                <c:pt idx="22">
                  <c:v>80</c:v>
                </c:pt>
                <c:pt idx="23">
                  <c:v>78.2</c:v>
                </c:pt>
                <c:pt idx="24">
                  <c:v>75</c:v>
                </c:pt>
                <c:pt idx="25">
                  <c:v>80</c:v>
                </c:pt>
                <c:pt idx="26">
                  <c:v>80</c:v>
                </c:pt>
                <c:pt idx="27">
                  <c:v>78</c:v>
                </c:pt>
                <c:pt idx="28">
                  <c:v>70</c:v>
                </c:pt>
                <c:pt idx="29">
                  <c:v>76.599999999999994</c:v>
                </c:pt>
                <c:pt idx="30">
                  <c:v>85</c:v>
                </c:pt>
                <c:pt idx="31">
                  <c:v>54</c:v>
                </c:pt>
                <c:pt idx="32">
                  <c:v>54</c:v>
                </c:pt>
                <c:pt idx="33">
                  <c:v>57</c:v>
                </c:pt>
                <c:pt idx="34">
                  <c:v>50</c:v>
                </c:pt>
                <c:pt idx="35">
                  <c:v>60</c:v>
                </c:pt>
                <c:pt idx="36">
                  <c:v>76.399999999999991</c:v>
                </c:pt>
              </c:numCache>
            </c:numRef>
          </c:val>
        </c:ser>
        <c:ser>
          <c:idx val="1"/>
          <c:order val="1"/>
          <c:tx>
            <c:strRef>
              <c:f>'[1]مقایسه نتایج نهایی'!$A$4</c:f>
              <c:strCache>
                <c:ptCount val="1"/>
                <c:pt idx="0">
                  <c:v>پایش دوم</c:v>
                </c:pt>
              </c:strCache>
            </c:strRef>
          </c:tx>
          <c:cat>
            <c:multiLvlStrRef>
              <c:f>'[1]مقایسه نتایج نهایی'!$B$1:$AL$2</c:f>
              <c:multiLvlStrCache>
                <c:ptCount val="37"/>
                <c:lvl>
                  <c:pt idx="0">
                    <c:v>برنامه ریزی </c:v>
                  </c:pt>
                  <c:pt idx="1">
                    <c:v>سازماندهی</c:v>
                  </c:pt>
                  <c:pt idx="2">
                    <c:v>پایش وارزشیابی</c:v>
                  </c:pt>
                  <c:pt idx="3">
                    <c:v>گزارش دهی</c:v>
                  </c:pt>
                  <c:pt idx="4">
                    <c:v>سایر فعالیتها</c:v>
                  </c:pt>
                  <c:pt idx="5">
                    <c:v>میانگین</c:v>
                  </c:pt>
                  <c:pt idx="6">
                    <c:v>برنامه ریزی </c:v>
                  </c:pt>
                  <c:pt idx="7">
                    <c:v>سازماندهی</c:v>
                  </c:pt>
                  <c:pt idx="8">
                    <c:v>پایش وارزشیابی</c:v>
                  </c:pt>
                  <c:pt idx="9">
                    <c:v>گزارش دهی</c:v>
                  </c:pt>
                  <c:pt idx="10">
                    <c:v>سایر فعالیتها</c:v>
                  </c:pt>
                  <c:pt idx="11">
                    <c:v>میانگین</c:v>
                  </c:pt>
                  <c:pt idx="12">
                    <c:v>برنامه ریزی </c:v>
                  </c:pt>
                  <c:pt idx="13">
                    <c:v>سازماندهی</c:v>
                  </c:pt>
                  <c:pt idx="14">
                    <c:v>پایش وارزشیابی</c:v>
                  </c:pt>
                  <c:pt idx="15">
                    <c:v>گزارش دهی</c:v>
                  </c:pt>
                  <c:pt idx="16">
                    <c:v>سایر فعالیتها</c:v>
                  </c:pt>
                  <c:pt idx="17">
                    <c:v>میانگین</c:v>
                  </c:pt>
                  <c:pt idx="18">
                    <c:v>برنامه ریزی </c:v>
                  </c:pt>
                  <c:pt idx="19">
                    <c:v>سازماندهی</c:v>
                  </c:pt>
                  <c:pt idx="20">
                    <c:v>پایش وارزشیابی</c:v>
                  </c:pt>
                  <c:pt idx="21">
                    <c:v>گزارش دهی</c:v>
                  </c:pt>
                  <c:pt idx="22">
                    <c:v>سایر فعالیتها</c:v>
                  </c:pt>
                  <c:pt idx="23">
                    <c:v>میانگین</c:v>
                  </c:pt>
                  <c:pt idx="24">
                    <c:v>برنامه ریزی </c:v>
                  </c:pt>
                  <c:pt idx="25">
                    <c:v>سازماندهی</c:v>
                  </c:pt>
                  <c:pt idx="26">
                    <c:v>پایش وارزشیابی</c:v>
                  </c:pt>
                  <c:pt idx="27">
                    <c:v>گزارش دهی</c:v>
                  </c:pt>
                  <c:pt idx="28">
                    <c:v>سایر فعالیتها</c:v>
                  </c:pt>
                  <c:pt idx="29">
                    <c:v>میانگین</c:v>
                  </c:pt>
                  <c:pt idx="30">
                    <c:v>برنامه ریزی </c:v>
                  </c:pt>
                  <c:pt idx="31">
                    <c:v>سازماندهی</c:v>
                  </c:pt>
                  <c:pt idx="32">
                    <c:v>پایش وارزشیابی</c:v>
                  </c:pt>
                  <c:pt idx="33">
                    <c:v>گزارش دهی</c:v>
                  </c:pt>
                  <c:pt idx="34">
                    <c:v>سایر فعالیتها</c:v>
                  </c:pt>
                  <c:pt idx="35">
                    <c:v>میانگین</c:v>
                  </c:pt>
                  <c:pt idx="36">
                    <c:v>0</c:v>
                  </c:pt>
                </c:lvl>
                <c:lvl>
                  <c:pt idx="0">
                    <c:v>برنامه سلامت مادران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برنامه سلامت کودکان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برنامه سلامت باروری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برنامه بهبود تغذیه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برنامه سلامت میانسالان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برنامه سلامت سالمندان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میانگین میانگین ها</c:v>
                  </c:pt>
                </c:lvl>
              </c:multiLvlStrCache>
            </c:multiLvlStrRef>
          </c:cat>
          <c:val>
            <c:numRef>
              <c:f>'[1]مقایسه نتایج نهایی'!$B$4:$AL$4</c:f>
              <c:numCache>
                <c:formatCode>General</c:formatCode>
                <c:ptCount val="37"/>
                <c:pt idx="0">
                  <c:v>99</c:v>
                </c:pt>
                <c:pt idx="1">
                  <c:v>90</c:v>
                </c:pt>
                <c:pt idx="2">
                  <c:v>85</c:v>
                </c:pt>
                <c:pt idx="3">
                  <c:v>90</c:v>
                </c:pt>
                <c:pt idx="4">
                  <c:v>90</c:v>
                </c:pt>
                <c:pt idx="5">
                  <c:v>90.8</c:v>
                </c:pt>
                <c:pt idx="6">
                  <c:v>98</c:v>
                </c:pt>
                <c:pt idx="7">
                  <c:v>98</c:v>
                </c:pt>
                <c:pt idx="8">
                  <c:v>90</c:v>
                </c:pt>
                <c:pt idx="9">
                  <c:v>90</c:v>
                </c:pt>
                <c:pt idx="10">
                  <c:v>76</c:v>
                </c:pt>
                <c:pt idx="11">
                  <c:v>90.4</c:v>
                </c:pt>
                <c:pt idx="12">
                  <c:v>94</c:v>
                </c:pt>
                <c:pt idx="13">
                  <c:v>100</c:v>
                </c:pt>
                <c:pt idx="14">
                  <c:v>90</c:v>
                </c:pt>
                <c:pt idx="15">
                  <c:v>75</c:v>
                </c:pt>
                <c:pt idx="16">
                  <c:v>100</c:v>
                </c:pt>
                <c:pt idx="17">
                  <c:v>91.8</c:v>
                </c:pt>
                <c:pt idx="18">
                  <c:v>89</c:v>
                </c:pt>
                <c:pt idx="19">
                  <c:v>86</c:v>
                </c:pt>
                <c:pt idx="20">
                  <c:v>95</c:v>
                </c:pt>
                <c:pt idx="21">
                  <c:v>98</c:v>
                </c:pt>
                <c:pt idx="22">
                  <c:v>85</c:v>
                </c:pt>
                <c:pt idx="23">
                  <c:v>90.6</c:v>
                </c:pt>
                <c:pt idx="24">
                  <c:v>85</c:v>
                </c:pt>
                <c:pt idx="25">
                  <c:v>86</c:v>
                </c:pt>
                <c:pt idx="26">
                  <c:v>75</c:v>
                </c:pt>
                <c:pt idx="27">
                  <c:v>89</c:v>
                </c:pt>
                <c:pt idx="28">
                  <c:v>75</c:v>
                </c:pt>
                <c:pt idx="29">
                  <c:v>82</c:v>
                </c:pt>
                <c:pt idx="30">
                  <c:v>90</c:v>
                </c:pt>
                <c:pt idx="31">
                  <c:v>78</c:v>
                </c:pt>
                <c:pt idx="32">
                  <c:v>75</c:v>
                </c:pt>
                <c:pt idx="33">
                  <c:v>78</c:v>
                </c:pt>
                <c:pt idx="34">
                  <c:v>55</c:v>
                </c:pt>
                <c:pt idx="35">
                  <c:v>75.2</c:v>
                </c:pt>
                <c:pt idx="36">
                  <c:v>86.800000000000011</c:v>
                </c:pt>
              </c:numCache>
            </c:numRef>
          </c:val>
        </c:ser>
        <c:marker val="1"/>
        <c:axId val="62047360"/>
        <c:axId val="62048896"/>
      </c:lineChart>
      <c:catAx>
        <c:axId val="6204736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62048896"/>
        <c:crosses val="autoZero"/>
        <c:auto val="1"/>
        <c:lblAlgn val="ctr"/>
        <c:lblOffset val="100"/>
      </c:catAx>
      <c:valAx>
        <c:axId val="6204889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62047360"/>
        <c:crosses val="autoZero"/>
        <c:crossBetween val="between"/>
      </c:valAx>
    </c:plotArea>
    <c:legend>
      <c:legendPos val="l"/>
      <c:txPr>
        <a:bodyPr/>
        <a:lstStyle/>
        <a:p>
          <a:pPr>
            <a:defRPr lang="en-US"/>
          </a:pPr>
          <a:endParaRPr lang="fa-IR"/>
        </a:p>
      </c:txPr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plotArea>
      <c:layout/>
      <c:lineChart>
        <c:grouping val="standard"/>
        <c:ser>
          <c:idx val="0"/>
          <c:order val="0"/>
          <c:tx>
            <c:strRef>
              <c:f>'درصدنهایی کسب شده'!$A$4</c:f>
              <c:strCache>
                <c:ptCount val="1"/>
                <c:pt idx="0">
                  <c:v>اسلام آباد غرب</c:v>
                </c:pt>
              </c:strCache>
            </c:strRef>
          </c:tx>
          <c:cat>
            <c:strRef>
              <c:f>'درصدنهایی کسب شده'!$B$3:$F$3</c:f>
              <c:strCache>
                <c:ptCount val="5"/>
                <c:pt idx="0">
                  <c:v>سازماندهی</c:v>
                </c:pt>
                <c:pt idx="1">
                  <c:v>پایش وارزشیابی</c:v>
                </c:pt>
                <c:pt idx="2">
                  <c:v>برنامه ریزی </c:v>
                </c:pt>
                <c:pt idx="3">
                  <c:v>هماهنگی</c:v>
                </c:pt>
                <c:pt idx="4">
                  <c:v>گزارش دهی</c:v>
                </c:pt>
              </c:strCache>
            </c:strRef>
          </c:cat>
          <c:val>
            <c:numRef>
              <c:f>'درصدنهایی کسب شده'!$B$4:$F$4</c:f>
              <c:numCache>
                <c:formatCode>0.0</c:formatCode>
                <c:ptCount val="5"/>
                <c:pt idx="0">
                  <c:v>80</c:v>
                </c:pt>
                <c:pt idx="1">
                  <c:v>62.5</c:v>
                </c:pt>
                <c:pt idx="2">
                  <c:v>75</c:v>
                </c:pt>
                <c:pt idx="3">
                  <c:v>75</c:v>
                </c:pt>
                <c:pt idx="4">
                  <c:v>66.599999999999994</c:v>
                </c:pt>
              </c:numCache>
            </c:numRef>
          </c:val>
        </c:ser>
        <c:ser>
          <c:idx val="1"/>
          <c:order val="1"/>
          <c:tx>
            <c:strRef>
              <c:f>'درصدنهایی کسب شده'!$A$5</c:f>
              <c:strCache>
                <c:ptCount val="1"/>
                <c:pt idx="0">
                  <c:v>پاوه</c:v>
                </c:pt>
              </c:strCache>
            </c:strRef>
          </c:tx>
          <c:cat>
            <c:strRef>
              <c:f>'درصدنهایی کسب شده'!$B$3:$F$3</c:f>
              <c:strCache>
                <c:ptCount val="5"/>
                <c:pt idx="0">
                  <c:v>سازماندهی</c:v>
                </c:pt>
                <c:pt idx="1">
                  <c:v>پایش وارزشیابی</c:v>
                </c:pt>
                <c:pt idx="2">
                  <c:v>برنامه ریزی </c:v>
                </c:pt>
                <c:pt idx="3">
                  <c:v>هماهنگی</c:v>
                </c:pt>
                <c:pt idx="4">
                  <c:v>گزارش دهی</c:v>
                </c:pt>
              </c:strCache>
            </c:strRef>
          </c:cat>
          <c:val>
            <c:numRef>
              <c:f>'درصدنهایی کسب شده'!$B$5:$F$5</c:f>
              <c:numCache>
                <c:formatCode>0.0</c:formatCode>
                <c:ptCount val="5"/>
                <c:pt idx="0">
                  <c:v>85</c:v>
                </c:pt>
                <c:pt idx="1">
                  <c:v>41.6</c:v>
                </c:pt>
                <c:pt idx="2">
                  <c:v>75</c:v>
                </c:pt>
                <c:pt idx="3">
                  <c:v>100</c:v>
                </c:pt>
                <c:pt idx="4">
                  <c:v>66.599999999999994</c:v>
                </c:pt>
              </c:numCache>
            </c:numRef>
          </c:val>
        </c:ser>
        <c:ser>
          <c:idx val="2"/>
          <c:order val="2"/>
          <c:tx>
            <c:strRef>
              <c:f>'درصدنهایی کسب شده'!$A$6</c:f>
              <c:strCache>
                <c:ptCount val="1"/>
                <c:pt idx="0">
                  <c:v>ثلاث</c:v>
                </c:pt>
              </c:strCache>
            </c:strRef>
          </c:tx>
          <c:cat>
            <c:strRef>
              <c:f>'درصدنهایی کسب شده'!$B$3:$F$3</c:f>
              <c:strCache>
                <c:ptCount val="5"/>
                <c:pt idx="0">
                  <c:v>سازماندهی</c:v>
                </c:pt>
                <c:pt idx="1">
                  <c:v>پایش وارزشیابی</c:v>
                </c:pt>
                <c:pt idx="2">
                  <c:v>برنامه ریزی </c:v>
                </c:pt>
                <c:pt idx="3">
                  <c:v>هماهنگی</c:v>
                </c:pt>
                <c:pt idx="4">
                  <c:v>گزارش دهی</c:v>
                </c:pt>
              </c:strCache>
            </c:strRef>
          </c:cat>
          <c:val>
            <c:numRef>
              <c:f>'درصدنهایی کسب شده'!$B$6:$F$6</c:f>
              <c:numCache>
                <c:formatCode>0.0</c:formatCode>
                <c:ptCount val="5"/>
                <c:pt idx="0">
                  <c:v>70</c:v>
                </c:pt>
                <c:pt idx="1">
                  <c:v>58.3</c:v>
                </c:pt>
                <c:pt idx="2">
                  <c:v>61.1</c:v>
                </c:pt>
                <c:pt idx="3">
                  <c:v>50</c:v>
                </c:pt>
                <c:pt idx="4">
                  <c:v>66.599999999999994</c:v>
                </c:pt>
              </c:numCache>
            </c:numRef>
          </c:val>
        </c:ser>
        <c:ser>
          <c:idx val="3"/>
          <c:order val="3"/>
          <c:tx>
            <c:strRef>
              <c:f>'درصدنهایی کسب شده'!$A$7</c:f>
              <c:strCache>
                <c:ptCount val="1"/>
                <c:pt idx="0">
                  <c:v>جوانرود</c:v>
                </c:pt>
              </c:strCache>
            </c:strRef>
          </c:tx>
          <c:cat>
            <c:strRef>
              <c:f>'درصدنهایی کسب شده'!$B$3:$F$3</c:f>
              <c:strCache>
                <c:ptCount val="5"/>
                <c:pt idx="0">
                  <c:v>سازماندهی</c:v>
                </c:pt>
                <c:pt idx="1">
                  <c:v>پایش وارزشیابی</c:v>
                </c:pt>
                <c:pt idx="2">
                  <c:v>برنامه ریزی </c:v>
                </c:pt>
                <c:pt idx="3">
                  <c:v>هماهنگی</c:v>
                </c:pt>
                <c:pt idx="4">
                  <c:v>گزارش دهی</c:v>
                </c:pt>
              </c:strCache>
            </c:strRef>
          </c:cat>
          <c:val>
            <c:numRef>
              <c:f>'درصدنهایی کسب شده'!$B$7:$F$7</c:f>
              <c:numCache>
                <c:formatCode>0.0</c:formatCode>
                <c:ptCount val="5"/>
                <c:pt idx="0">
                  <c:v>75</c:v>
                </c:pt>
                <c:pt idx="1">
                  <c:v>62.5</c:v>
                </c:pt>
                <c:pt idx="2">
                  <c:v>66.5</c:v>
                </c:pt>
                <c:pt idx="3">
                  <c:v>100</c:v>
                </c:pt>
                <c:pt idx="4">
                  <c:v>83.3</c:v>
                </c:pt>
              </c:numCache>
            </c:numRef>
          </c:val>
        </c:ser>
        <c:ser>
          <c:idx val="4"/>
          <c:order val="4"/>
          <c:tx>
            <c:strRef>
              <c:f>'درصدنهایی کسب شده'!$A$8</c:f>
              <c:strCache>
                <c:ptCount val="1"/>
                <c:pt idx="0">
                  <c:v>دالاهو</c:v>
                </c:pt>
              </c:strCache>
            </c:strRef>
          </c:tx>
          <c:cat>
            <c:strRef>
              <c:f>'درصدنهایی کسب شده'!$B$3:$F$3</c:f>
              <c:strCache>
                <c:ptCount val="5"/>
                <c:pt idx="0">
                  <c:v>سازماندهی</c:v>
                </c:pt>
                <c:pt idx="1">
                  <c:v>پایش وارزشیابی</c:v>
                </c:pt>
                <c:pt idx="2">
                  <c:v>برنامه ریزی </c:v>
                </c:pt>
                <c:pt idx="3">
                  <c:v>هماهنگی</c:v>
                </c:pt>
                <c:pt idx="4">
                  <c:v>گزارش دهی</c:v>
                </c:pt>
              </c:strCache>
            </c:strRef>
          </c:cat>
          <c:val>
            <c:numRef>
              <c:f>'درصدنهایی کسب شده'!$B$8:$F$8</c:f>
              <c:numCache>
                <c:formatCode>0.0</c:formatCode>
                <c:ptCount val="5"/>
                <c:pt idx="0">
                  <c:v>100</c:v>
                </c:pt>
                <c:pt idx="1">
                  <c:v>62.5</c:v>
                </c:pt>
                <c:pt idx="2">
                  <c:v>77.7</c:v>
                </c:pt>
                <c:pt idx="3">
                  <c:v>75</c:v>
                </c:pt>
                <c:pt idx="4">
                  <c:v>83.3</c:v>
                </c:pt>
              </c:numCache>
            </c:numRef>
          </c:val>
        </c:ser>
        <c:ser>
          <c:idx val="5"/>
          <c:order val="5"/>
          <c:tx>
            <c:strRef>
              <c:f>'درصدنهایی کسب شده'!$A$9</c:f>
              <c:strCache>
                <c:ptCount val="1"/>
                <c:pt idx="0">
                  <c:v>روانسر</c:v>
                </c:pt>
              </c:strCache>
            </c:strRef>
          </c:tx>
          <c:cat>
            <c:strRef>
              <c:f>'درصدنهایی کسب شده'!$B$3:$F$3</c:f>
              <c:strCache>
                <c:ptCount val="5"/>
                <c:pt idx="0">
                  <c:v>سازماندهی</c:v>
                </c:pt>
                <c:pt idx="1">
                  <c:v>پایش وارزشیابی</c:v>
                </c:pt>
                <c:pt idx="2">
                  <c:v>برنامه ریزی </c:v>
                </c:pt>
                <c:pt idx="3">
                  <c:v>هماهنگی</c:v>
                </c:pt>
                <c:pt idx="4">
                  <c:v>گزارش دهی</c:v>
                </c:pt>
              </c:strCache>
            </c:strRef>
          </c:cat>
          <c:val>
            <c:numRef>
              <c:f>'درصدنهایی کسب شده'!$B$9:$F$9</c:f>
              <c:numCache>
                <c:formatCode>0.0</c:formatCode>
                <c:ptCount val="5"/>
                <c:pt idx="0">
                  <c:v>80</c:v>
                </c:pt>
                <c:pt idx="1">
                  <c:v>54.1</c:v>
                </c:pt>
                <c:pt idx="2">
                  <c:v>66.599999999999994</c:v>
                </c:pt>
                <c:pt idx="3">
                  <c:v>50</c:v>
                </c:pt>
                <c:pt idx="4">
                  <c:v>66.599999999999994</c:v>
                </c:pt>
              </c:numCache>
            </c:numRef>
          </c:val>
        </c:ser>
        <c:ser>
          <c:idx val="6"/>
          <c:order val="6"/>
          <c:tx>
            <c:strRef>
              <c:f>'درصدنهایی کسب شده'!$A$10</c:f>
              <c:strCache>
                <c:ptCount val="1"/>
                <c:pt idx="0">
                  <c:v>سرپل ذهاب</c:v>
                </c:pt>
              </c:strCache>
            </c:strRef>
          </c:tx>
          <c:cat>
            <c:strRef>
              <c:f>'درصدنهایی کسب شده'!$B$3:$F$3</c:f>
              <c:strCache>
                <c:ptCount val="5"/>
                <c:pt idx="0">
                  <c:v>سازماندهی</c:v>
                </c:pt>
                <c:pt idx="1">
                  <c:v>پایش وارزشیابی</c:v>
                </c:pt>
                <c:pt idx="2">
                  <c:v>برنامه ریزی </c:v>
                </c:pt>
                <c:pt idx="3">
                  <c:v>هماهنگی</c:v>
                </c:pt>
                <c:pt idx="4">
                  <c:v>گزارش دهی</c:v>
                </c:pt>
              </c:strCache>
            </c:strRef>
          </c:cat>
          <c:val>
            <c:numRef>
              <c:f>'درصدنهایی کسب شده'!$B$10:$F$10</c:f>
              <c:numCache>
                <c:formatCode>0.0</c:formatCode>
                <c:ptCount val="5"/>
                <c:pt idx="0">
                  <c:v>65</c:v>
                </c:pt>
                <c:pt idx="1">
                  <c:v>41.6</c:v>
                </c:pt>
                <c:pt idx="2">
                  <c:v>66.599999999999994</c:v>
                </c:pt>
                <c:pt idx="3">
                  <c:v>100</c:v>
                </c:pt>
                <c:pt idx="4">
                  <c:v>83.3</c:v>
                </c:pt>
              </c:numCache>
            </c:numRef>
          </c:val>
        </c:ser>
        <c:ser>
          <c:idx val="7"/>
          <c:order val="7"/>
          <c:tx>
            <c:strRef>
              <c:f>'درصدنهایی کسب شده'!$A$11</c:f>
              <c:strCache>
                <c:ptCount val="1"/>
                <c:pt idx="0">
                  <c:v>سنقر</c:v>
                </c:pt>
              </c:strCache>
            </c:strRef>
          </c:tx>
          <c:cat>
            <c:strRef>
              <c:f>'درصدنهایی کسب شده'!$B$3:$F$3</c:f>
              <c:strCache>
                <c:ptCount val="5"/>
                <c:pt idx="0">
                  <c:v>سازماندهی</c:v>
                </c:pt>
                <c:pt idx="1">
                  <c:v>پایش وارزشیابی</c:v>
                </c:pt>
                <c:pt idx="2">
                  <c:v>برنامه ریزی </c:v>
                </c:pt>
                <c:pt idx="3">
                  <c:v>هماهنگی</c:v>
                </c:pt>
                <c:pt idx="4">
                  <c:v>گزارش دهی</c:v>
                </c:pt>
              </c:strCache>
            </c:strRef>
          </c:cat>
          <c:val>
            <c:numRef>
              <c:f>'درصدنهایی کسب شده'!$B$11:$F$11</c:f>
              <c:numCache>
                <c:formatCode>0.0</c:formatCode>
                <c:ptCount val="5"/>
                <c:pt idx="0">
                  <c:v>80</c:v>
                </c:pt>
                <c:pt idx="1">
                  <c:v>75</c:v>
                </c:pt>
                <c:pt idx="2">
                  <c:v>80.5</c:v>
                </c:pt>
                <c:pt idx="3">
                  <c:v>100</c:v>
                </c:pt>
                <c:pt idx="4">
                  <c:v>83.3</c:v>
                </c:pt>
              </c:numCache>
            </c:numRef>
          </c:val>
        </c:ser>
        <c:ser>
          <c:idx val="8"/>
          <c:order val="8"/>
          <c:tx>
            <c:strRef>
              <c:f>'درصدنهایی کسب شده'!$A$12</c:f>
              <c:strCache>
                <c:ptCount val="1"/>
                <c:pt idx="0">
                  <c:v>صحنه</c:v>
                </c:pt>
              </c:strCache>
            </c:strRef>
          </c:tx>
          <c:cat>
            <c:strRef>
              <c:f>'درصدنهایی کسب شده'!$B$3:$F$3</c:f>
              <c:strCache>
                <c:ptCount val="5"/>
                <c:pt idx="0">
                  <c:v>سازماندهی</c:v>
                </c:pt>
                <c:pt idx="1">
                  <c:v>پایش وارزشیابی</c:v>
                </c:pt>
                <c:pt idx="2">
                  <c:v>برنامه ریزی </c:v>
                </c:pt>
                <c:pt idx="3">
                  <c:v>هماهنگی</c:v>
                </c:pt>
                <c:pt idx="4">
                  <c:v>گزارش دهی</c:v>
                </c:pt>
              </c:strCache>
            </c:strRef>
          </c:cat>
          <c:val>
            <c:numRef>
              <c:f>'درصدنهایی کسب شده'!$B$12:$F$12</c:f>
              <c:numCache>
                <c:formatCode>0.0</c:formatCode>
                <c:ptCount val="5"/>
                <c:pt idx="0">
                  <c:v>70</c:v>
                </c:pt>
                <c:pt idx="1">
                  <c:v>75</c:v>
                </c:pt>
                <c:pt idx="2">
                  <c:v>77.7</c:v>
                </c:pt>
                <c:pt idx="3">
                  <c:v>100</c:v>
                </c:pt>
                <c:pt idx="4">
                  <c:v>83.3</c:v>
                </c:pt>
              </c:numCache>
            </c:numRef>
          </c:val>
        </c:ser>
        <c:ser>
          <c:idx val="9"/>
          <c:order val="9"/>
          <c:tx>
            <c:strRef>
              <c:f>'درصدنهایی کسب شده'!$A$13</c:f>
              <c:strCache>
                <c:ptCount val="1"/>
                <c:pt idx="0">
                  <c:v>قصرشیرین</c:v>
                </c:pt>
              </c:strCache>
            </c:strRef>
          </c:tx>
          <c:cat>
            <c:strRef>
              <c:f>'درصدنهایی کسب شده'!$B$3:$F$3</c:f>
              <c:strCache>
                <c:ptCount val="5"/>
                <c:pt idx="0">
                  <c:v>سازماندهی</c:v>
                </c:pt>
                <c:pt idx="1">
                  <c:v>پایش وارزشیابی</c:v>
                </c:pt>
                <c:pt idx="2">
                  <c:v>برنامه ریزی </c:v>
                </c:pt>
                <c:pt idx="3">
                  <c:v>هماهنگی</c:v>
                </c:pt>
                <c:pt idx="4">
                  <c:v>گزارش دهی</c:v>
                </c:pt>
              </c:strCache>
            </c:strRef>
          </c:cat>
          <c:val>
            <c:numRef>
              <c:f>'درصدنهایی کسب شده'!$B$13:$F$13</c:f>
              <c:numCache>
                <c:formatCode>0.0</c:formatCode>
                <c:ptCount val="5"/>
                <c:pt idx="0">
                  <c:v>80</c:v>
                </c:pt>
                <c:pt idx="1">
                  <c:v>79.099999999999994</c:v>
                </c:pt>
                <c:pt idx="2">
                  <c:v>75</c:v>
                </c:pt>
                <c:pt idx="3">
                  <c:v>75</c:v>
                </c:pt>
                <c:pt idx="4">
                  <c:v>91.6</c:v>
                </c:pt>
              </c:numCache>
            </c:numRef>
          </c:val>
        </c:ser>
        <c:ser>
          <c:idx val="10"/>
          <c:order val="10"/>
          <c:tx>
            <c:strRef>
              <c:f>'درصدنهایی کسب شده'!$A$14</c:f>
              <c:strCache>
                <c:ptCount val="1"/>
                <c:pt idx="0">
                  <c:v>کرمانشاه</c:v>
                </c:pt>
              </c:strCache>
            </c:strRef>
          </c:tx>
          <c:cat>
            <c:strRef>
              <c:f>'درصدنهایی کسب شده'!$B$3:$F$3</c:f>
              <c:strCache>
                <c:ptCount val="5"/>
                <c:pt idx="0">
                  <c:v>سازماندهی</c:v>
                </c:pt>
                <c:pt idx="1">
                  <c:v>پایش وارزشیابی</c:v>
                </c:pt>
                <c:pt idx="2">
                  <c:v>برنامه ریزی </c:v>
                </c:pt>
                <c:pt idx="3">
                  <c:v>هماهنگی</c:v>
                </c:pt>
                <c:pt idx="4">
                  <c:v>گزارش دهی</c:v>
                </c:pt>
              </c:strCache>
            </c:strRef>
          </c:cat>
          <c:val>
            <c:numRef>
              <c:f>'درصدنهایی کسب شده'!$B$14:$F$14</c:f>
              <c:numCache>
                <c:formatCode>0.0</c:formatCode>
                <c:ptCount val="5"/>
                <c:pt idx="0">
                  <c:v>85</c:v>
                </c:pt>
                <c:pt idx="1">
                  <c:v>87.5</c:v>
                </c:pt>
                <c:pt idx="2">
                  <c:v>61.1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11"/>
          <c:order val="11"/>
          <c:tx>
            <c:strRef>
              <c:f>'درصدنهایی کسب شده'!$A$15</c:f>
              <c:strCache>
                <c:ptCount val="1"/>
                <c:pt idx="0">
                  <c:v>کنگاور</c:v>
                </c:pt>
              </c:strCache>
            </c:strRef>
          </c:tx>
          <c:cat>
            <c:strRef>
              <c:f>'درصدنهایی کسب شده'!$B$3:$F$3</c:f>
              <c:strCache>
                <c:ptCount val="5"/>
                <c:pt idx="0">
                  <c:v>سازماندهی</c:v>
                </c:pt>
                <c:pt idx="1">
                  <c:v>پایش وارزشیابی</c:v>
                </c:pt>
                <c:pt idx="2">
                  <c:v>برنامه ریزی </c:v>
                </c:pt>
                <c:pt idx="3">
                  <c:v>هماهنگی</c:v>
                </c:pt>
                <c:pt idx="4">
                  <c:v>گزارش دهی</c:v>
                </c:pt>
              </c:strCache>
            </c:strRef>
          </c:cat>
          <c:val>
            <c:numRef>
              <c:f>'درصدنهایی کسب شده'!$B$15:$F$15</c:f>
              <c:numCache>
                <c:formatCode>0.0</c:formatCode>
                <c:ptCount val="5"/>
                <c:pt idx="0">
                  <c:v>60</c:v>
                </c:pt>
                <c:pt idx="1">
                  <c:v>50</c:v>
                </c:pt>
                <c:pt idx="2">
                  <c:v>66.599999999999994</c:v>
                </c:pt>
                <c:pt idx="3">
                  <c:v>100</c:v>
                </c:pt>
                <c:pt idx="4">
                  <c:v>66.599999999999994</c:v>
                </c:pt>
              </c:numCache>
            </c:numRef>
          </c:val>
        </c:ser>
        <c:ser>
          <c:idx val="12"/>
          <c:order val="12"/>
          <c:tx>
            <c:strRef>
              <c:f>'درصدنهایی کسب شده'!$A$16</c:f>
              <c:strCache>
                <c:ptCount val="1"/>
                <c:pt idx="0">
                  <c:v>گیلانغرب</c:v>
                </c:pt>
              </c:strCache>
            </c:strRef>
          </c:tx>
          <c:cat>
            <c:strRef>
              <c:f>'درصدنهایی کسب شده'!$B$3:$F$3</c:f>
              <c:strCache>
                <c:ptCount val="5"/>
                <c:pt idx="0">
                  <c:v>سازماندهی</c:v>
                </c:pt>
                <c:pt idx="1">
                  <c:v>پایش وارزشیابی</c:v>
                </c:pt>
                <c:pt idx="2">
                  <c:v>برنامه ریزی </c:v>
                </c:pt>
                <c:pt idx="3">
                  <c:v>هماهنگی</c:v>
                </c:pt>
                <c:pt idx="4">
                  <c:v>گزارش دهی</c:v>
                </c:pt>
              </c:strCache>
            </c:strRef>
          </c:cat>
          <c:val>
            <c:numRef>
              <c:f>'درصدنهایی کسب شده'!$B$16:$F$16</c:f>
              <c:numCache>
                <c:formatCode>0.0</c:formatCode>
                <c:ptCount val="5"/>
                <c:pt idx="0">
                  <c:v>75</c:v>
                </c:pt>
                <c:pt idx="1">
                  <c:v>79.099999999999994</c:v>
                </c:pt>
                <c:pt idx="2">
                  <c:v>44.4</c:v>
                </c:pt>
                <c:pt idx="3">
                  <c:v>62.5</c:v>
                </c:pt>
                <c:pt idx="4">
                  <c:v>75</c:v>
                </c:pt>
              </c:numCache>
            </c:numRef>
          </c:val>
        </c:ser>
        <c:ser>
          <c:idx val="13"/>
          <c:order val="13"/>
          <c:tx>
            <c:strRef>
              <c:f>'درصدنهایی کسب شده'!$A$17</c:f>
              <c:strCache>
                <c:ptCount val="1"/>
                <c:pt idx="0">
                  <c:v>هرسین</c:v>
                </c:pt>
              </c:strCache>
            </c:strRef>
          </c:tx>
          <c:cat>
            <c:strRef>
              <c:f>'درصدنهایی کسب شده'!$B$3:$F$3</c:f>
              <c:strCache>
                <c:ptCount val="5"/>
                <c:pt idx="0">
                  <c:v>سازماندهی</c:v>
                </c:pt>
                <c:pt idx="1">
                  <c:v>پایش وارزشیابی</c:v>
                </c:pt>
                <c:pt idx="2">
                  <c:v>برنامه ریزی </c:v>
                </c:pt>
                <c:pt idx="3">
                  <c:v>هماهنگی</c:v>
                </c:pt>
                <c:pt idx="4">
                  <c:v>گزارش دهی</c:v>
                </c:pt>
              </c:strCache>
            </c:strRef>
          </c:cat>
          <c:val>
            <c:numRef>
              <c:f>'درصدنهایی کسب شده'!$B$17:$F$17</c:f>
              <c:numCache>
                <c:formatCode>0.0</c:formatCode>
                <c:ptCount val="5"/>
                <c:pt idx="0">
                  <c:v>90</c:v>
                </c:pt>
                <c:pt idx="1">
                  <c:v>91.6</c:v>
                </c:pt>
                <c:pt idx="2">
                  <c:v>83.3</c:v>
                </c:pt>
                <c:pt idx="3">
                  <c:v>100</c:v>
                </c:pt>
                <c:pt idx="4">
                  <c:v>83.3</c:v>
                </c:pt>
              </c:numCache>
            </c:numRef>
          </c:val>
        </c:ser>
        <c:ser>
          <c:idx val="14"/>
          <c:order val="14"/>
          <c:tx>
            <c:strRef>
              <c:f>'درصدنهایی کسب شده'!$A$18</c:f>
              <c:strCache>
                <c:ptCount val="1"/>
                <c:pt idx="0">
                  <c:v>میانگین</c:v>
                </c:pt>
              </c:strCache>
            </c:strRef>
          </c:tx>
          <c:cat>
            <c:strRef>
              <c:f>'درصدنهایی کسب شده'!$B$3:$F$3</c:f>
              <c:strCache>
                <c:ptCount val="5"/>
                <c:pt idx="0">
                  <c:v>سازماندهی</c:v>
                </c:pt>
                <c:pt idx="1">
                  <c:v>پایش وارزشیابی</c:v>
                </c:pt>
                <c:pt idx="2">
                  <c:v>برنامه ریزی </c:v>
                </c:pt>
                <c:pt idx="3">
                  <c:v>هماهنگی</c:v>
                </c:pt>
                <c:pt idx="4">
                  <c:v>گزارش دهی</c:v>
                </c:pt>
              </c:strCache>
            </c:strRef>
          </c:cat>
          <c:val>
            <c:numRef>
              <c:f>'درصدنهایی کسب شده'!$B$18:$F$18</c:f>
              <c:numCache>
                <c:formatCode>0.0;[Red]0.0</c:formatCode>
                <c:ptCount val="5"/>
                <c:pt idx="0">
                  <c:v>78.214285714285708</c:v>
                </c:pt>
                <c:pt idx="1">
                  <c:v>65.742857142857147</c:v>
                </c:pt>
                <c:pt idx="2">
                  <c:v>69.792857142857144</c:v>
                </c:pt>
                <c:pt idx="3">
                  <c:v>84.821428571428569</c:v>
                </c:pt>
                <c:pt idx="4">
                  <c:v>78.528571428571425</c:v>
                </c:pt>
              </c:numCache>
            </c:numRef>
          </c:val>
        </c:ser>
        <c:marker val="1"/>
        <c:axId val="62817408"/>
        <c:axId val="62818944"/>
      </c:lineChart>
      <c:catAx>
        <c:axId val="6281740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62818944"/>
        <c:crosses val="autoZero"/>
        <c:auto val="1"/>
        <c:lblAlgn val="ctr"/>
        <c:lblOffset val="100"/>
      </c:catAx>
      <c:valAx>
        <c:axId val="62818944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6281740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fa-IR"/>
        </a:p>
      </c:txPr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plotArea>
      <c:layout/>
      <c:lineChart>
        <c:grouping val="standard"/>
        <c:ser>
          <c:idx val="0"/>
          <c:order val="0"/>
          <c:tx>
            <c:strRef>
              <c:f>'درصدنهایی کسب شده'!$B$3</c:f>
              <c:strCache>
                <c:ptCount val="1"/>
                <c:pt idx="0">
                  <c:v>سازماندهی</c:v>
                </c:pt>
              </c:strCache>
            </c:strRef>
          </c:tx>
          <c:cat>
            <c:strRef>
              <c:f>'درصدنهایی کسب شده'!$A$4:$A$18</c:f>
              <c:strCache>
                <c:ptCount val="15"/>
                <c:pt idx="0">
                  <c:v>اسلام آباد غرب</c:v>
                </c:pt>
                <c:pt idx="1">
                  <c:v>پاوه</c:v>
                </c:pt>
                <c:pt idx="2">
                  <c:v>ثلاث</c:v>
                </c:pt>
                <c:pt idx="3">
                  <c:v>جوانرود</c:v>
                </c:pt>
                <c:pt idx="4">
                  <c:v>دالاهو</c:v>
                </c:pt>
                <c:pt idx="5">
                  <c:v>روانسر</c:v>
                </c:pt>
                <c:pt idx="6">
                  <c:v>سرپل ذهاب</c:v>
                </c:pt>
                <c:pt idx="7">
                  <c:v>سنقر</c:v>
                </c:pt>
                <c:pt idx="8">
                  <c:v>صحنه</c:v>
                </c:pt>
                <c:pt idx="9">
                  <c:v>قصرشیرین</c:v>
                </c:pt>
                <c:pt idx="10">
                  <c:v>کرمانشاه</c:v>
                </c:pt>
                <c:pt idx="11">
                  <c:v>کنگاور</c:v>
                </c:pt>
                <c:pt idx="12">
                  <c:v>گیلانغرب</c:v>
                </c:pt>
                <c:pt idx="13">
                  <c:v>هرسین</c:v>
                </c:pt>
                <c:pt idx="14">
                  <c:v>میانگین</c:v>
                </c:pt>
              </c:strCache>
            </c:strRef>
          </c:cat>
          <c:val>
            <c:numRef>
              <c:f>'درصدنهایی کسب شده'!$B$4:$B$18</c:f>
              <c:numCache>
                <c:formatCode>0.0</c:formatCode>
                <c:ptCount val="15"/>
                <c:pt idx="0">
                  <c:v>80</c:v>
                </c:pt>
                <c:pt idx="1">
                  <c:v>85</c:v>
                </c:pt>
                <c:pt idx="2">
                  <c:v>70</c:v>
                </c:pt>
                <c:pt idx="3">
                  <c:v>75</c:v>
                </c:pt>
                <c:pt idx="4">
                  <c:v>100</c:v>
                </c:pt>
                <c:pt idx="5">
                  <c:v>80</c:v>
                </c:pt>
                <c:pt idx="6">
                  <c:v>65</c:v>
                </c:pt>
                <c:pt idx="7">
                  <c:v>80</c:v>
                </c:pt>
                <c:pt idx="8">
                  <c:v>70</c:v>
                </c:pt>
                <c:pt idx="9">
                  <c:v>80</c:v>
                </c:pt>
                <c:pt idx="10">
                  <c:v>85</c:v>
                </c:pt>
                <c:pt idx="11">
                  <c:v>60</c:v>
                </c:pt>
                <c:pt idx="12">
                  <c:v>75</c:v>
                </c:pt>
                <c:pt idx="13">
                  <c:v>90</c:v>
                </c:pt>
                <c:pt idx="14" formatCode="0.0;[Red]0.0">
                  <c:v>78.214285714285708</c:v>
                </c:pt>
              </c:numCache>
            </c:numRef>
          </c:val>
        </c:ser>
        <c:ser>
          <c:idx val="1"/>
          <c:order val="1"/>
          <c:tx>
            <c:strRef>
              <c:f>'درصدنهایی کسب شده'!$C$3</c:f>
              <c:strCache>
                <c:ptCount val="1"/>
                <c:pt idx="0">
                  <c:v>پایش وارزشیابی</c:v>
                </c:pt>
              </c:strCache>
            </c:strRef>
          </c:tx>
          <c:cat>
            <c:strRef>
              <c:f>'درصدنهایی کسب شده'!$A$4:$A$18</c:f>
              <c:strCache>
                <c:ptCount val="15"/>
                <c:pt idx="0">
                  <c:v>اسلام آباد غرب</c:v>
                </c:pt>
                <c:pt idx="1">
                  <c:v>پاوه</c:v>
                </c:pt>
                <c:pt idx="2">
                  <c:v>ثلاث</c:v>
                </c:pt>
                <c:pt idx="3">
                  <c:v>جوانرود</c:v>
                </c:pt>
                <c:pt idx="4">
                  <c:v>دالاهو</c:v>
                </c:pt>
                <c:pt idx="5">
                  <c:v>روانسر</c:v>
                </c:pt>
                <c:pt idx="6">
                  <c:v>سرپل ذهاب</c:v>
                </c:pt>
                <c:pt idx="7">
                  <c:v>سنقر</c:v>
                </c:pt>
                <c:pt idx="8">
                  <c:v>صحنه</c:v>
                </c:pt>
                <c:pt idx="9">
                  <c:v>قصرشیرین</c:v>
                </c:pt>
                <c:pt idx="10">
                  <c:v>کرمانشاه</c:v>
                </c:pt>
                <c:pt idx="11">
                  <c:v>کنگاور</c:v>
                </c:pt>
                <c:pt idx="12">
                  <c:v>گیلانغرب</c:v>
                </c:pt>
                <c:pt idx="13">
                  <c:v>هرسین</c:v>
                </c:pt>
                <c:pt idx="14">
                  <c:v>میانگین</c:v>
                </c:pt>
              </c:strCache>
            </c:strRef>
          </c:cat>
          <c:val>
            <c:numRef>
              <c:f>'درصدنهایی کسب شده'!$C$4:$C$18</c:f>
              <c:numCache>
                <c:formatCode>0.0</c:formatCode>
                <c:ptCount val="15"/>
                <c:pt idx="0">
                  <c:v>62.5</c:v>
                </c:pt>
                <c:pt idx="1">
                  <c:v>41.6</c:v>
                </c:pt>
                <c:pt idx="2">
                  <c:v>58.3</c:v>
                </c:pt>
                <c:pt idx="3">
                  <c:v>62.5</c:v>
                </c:pt>
                <c:pt idx="4">
                  <c:v>62.5</c:v>
                </c:pt>
                <c:pt idx="5">
                  <c:v>54.1</c:v>
                </c:pt>
                <c:pt idx="6">
                  <c:v>41.6</c:v>
                </c:pt>
                <c:pt idx="7">
                  <c:v>75</c:v>
                </c:pt>
                <c:pt idx="8">
                  <c:v>75</c:v>
                </c:pt>
                <c:pt idx="9">
                  <c:v>79.099999999999994</c:v>
                </c:pt>
                <c:pt idx="10">
                  <c:v>87.5</c:v>
                </c:pt>
                <c:pt idx="11">
                  <c:v>50</c:v>
                </c:pt>
                <c:pt idx="12">
                  <c:v>79.099999999999994</c:v>
                </c:pt>
                <c:pt idx="13">
                  <c:v>91.6</c:v>
                </c:pt>
                <c:pt idx="14" formatCode="0.0;[Red]0.0">
                  <c:v>65.742857142857147</c:v>
                </c:pt>
              </c:numCache>
            </c:numRef>
          </c:val>
        </c:ser>
        <c:ser>
          <c:idx val="2"/>
          <c:order val="2"/>
          <c:tx>
            <c:strRef>
              <c:f>'درصدنهایی کسب شده'!$D$3</c:f>
              <c:strCache>
                <c:ptCount val="1"/>
                <c:pt idx="0">
                  <c:v>برنامه ریزی </c:v>
                </c:pt>
              </c:strCache>
            </c:strRef>
          </c:tx>
          <c:cat>
            <c:strRef>
              <c:f>'درصدنهایی کسب شده'!$A$4:$A$18</c:f>
              <c:strCache>
                <c:ptCount val="15"/>
                <c:pt idx="0">
                  <c:v>اسلام آباد غرب</c:v>
                </c:pt>
                <c:pt idx="1">
                  <c:v>پاوه</c:v>
                </c:pt>
                <c:pt idx="2">
                  <c:v>ثلاث</c:v>
                </c:pt>
                <c:pt idx="3">
                  <c:v>جوانرود</c:v>
                </c:pt>
                <c:pt idx="4">
                  <c:v>دالاهو</c:v>
                </c:pt>
                <c:pt idx="5">
                  <c:v>روانسر</c:v>
                </c:pt>
                <c:pt idx="6">
                  <c:v>سرپل ذهاب</c:v>
                </c:pt>
                <c:pt idx="7">
                  <c:v>سنقر</c:v>
                </c:pt>
                <c:pt idx="8">
                  <c:v>صحنه</c:v>
                </c:pt>
                <c:pt idx="9">
                  <c:v>قصرشیرین</c:v>
                </c:pt>
                <c:pt idx="10">
                  <c:v>کرمانشاه</c:v>
                </c:pt>
                <c:pt idx="11">
                  <c:v>کنگاور</c:v>
                </c:pt>
                <c:pt idx="12">
                  <c:v>گیلانغرب</c:v>
                </c:pt>
                <c:pt idx="13">
                  <c:v>هرسین</c:v>
                </c:pt>
                <c:pt idx="14">
                  <c:v>میانگین</c:v>
                </c:pt>
              </c:strCache>
            </c:strRef>
          </c:cat>
          <c:val>
            <c:numRef>
              <c:f>'درصدنهایی کسب شده'!$D$4:$D$18</c:f>
              <c:numCache>
                <c:formatCode>0.0</c:formatCode>
                <c:ptCount val="15"/>
                <c:pt idx="0">
                  <c:v>75</c:v>
                </c:pt>
                <c:pt idx="1">
                  <c:v>75</c:v>
                </c:pt>
                <c:pt idx="2">
                  <c:v>61.1</c:v>
                </c:pt>
                <c:pt idx="3">
                  <c:v>66.5</c:v>
                </c:pt>
                <c:pt idx="4">
                  <c:v>77.7</c:v>
                </c:pt>
                <c:pt idx="5">
                  <c:v>66.599999999999994</c:v>
                </c:pt>
                <c:pt idx="6">
                  <c:v>66.599999999999994</c:v>
                </c:pt>
                <c:pt idx="7">
                  <c:v>80.5</c:v>
                </c:pt>
                <c:pt idx="8">
                  <c:v>77.7</c:v>
                </c:pt>
                <c:pt idx="9">
                  <c:v>75</c:v>
                </c:pt>
                <c:pt idx="10">
                  <c:v>61.1</c:v>
                </c:pt>
                <c:pt idx="11">
                  <c:v>66.599999999999994</c:v>
                </c:pt>
                <c:pt idx="12">
                  <c:v>44.4</c:v>
                </c:pt>
                <c:pt idx="13">
                  <c:v>83.3</c:v>
                </c:pt>
                <c:pt idx="14" formatCode="0.0;[Red]0.0">
                  <c:v>69.792857142857144</c:v>
                </c:pt>
              </c:numCache>
            </c:numRef>
          </c:val>
        </c:ser>
        <c:ser>
          <c:idx val="3"/>
          <c:order val="3"/>
          <c:tx>
            <c:strRef>
              <c:f>'درصدنهایی کسب شده'!$E$3</c:f>
              <c:strCache>
                <c:ptCount val="1"/>
                <c:pt idx="0">
                  <c:v>هماهنگی</c:v>
                </c:pt>
              </c:strCache>
            </c:strRef>
          </c:tx>
          <c:cat>
            <c:strRef>
              <c:f>'درصدنهایی کسب شده'!$A$4:$A$18</c:f>
              <c:strCache>
                <c:ptCount val="15"/>
                <c:pt idx="0">
                  <c:v>اسلام آباد غرب</c:v>
                </c:pt>
                <c:pt idx="1">
                  <c:v>پاوه</c:v>
                </c:pt>
                <c:pt idx="2">
                  <c:v>ثلاث</c:v>
                </c:pt>
                <c:pt idx="3">
                  <c:v>جوانرود</c:v>
                </c:pt>
                <c:pt idx="4">
                  <c:v>دالاهو</c:v>
                </c:pt>
                <c:pt idx="5">
                  <c:v>روانسر</c:v>
                </c:pt>
                <c:pt idx="6">
                  <c:v>سرپل ذهاب</c:v>
                </c:pt>
                <c:pt idx="7">
                  <c:v>سنقر</c:v>
                </c:pt>
                <c:pt idx="8">
                  <c:v>صحنه</c:v>
                </c:pt>
                <c:pt idx="9">
                  <c:v>قصرشیرین</c:v>
                </c:pt>
                <c:pt idx="10">
                  <c:v>کرمانشاه</c:v>
                </c:pt>
                <c:pt idx="11">
                  <c:v>کنگاور</c:v>
                </c:pt>
                <c:pt idx="12">
                  <c:v>گیلانغرب</c:v>
                </c:pt>
                <c:pt idx="13">
                  <c:v>هرسین</c:v>
                </c:pt>
                <c:pt idx="14">
                  <c:v>میانگین</c:v>
                </c:pt>
              </c:strCache>
            </c:strRef>
          </c:cat>
          <c:val>
            <c:numRef>
              <c:f>'درصدنهایی کسب شده'!$E$4:$E$18</c:f>
              <c:numCache>
                <c:formatCode>0.0</c:formatCode>
                <c:ptCount val="15"/>
                <c:pt idx="0">
                  <c:v>75</c:v>
                </c:pt>
                <c:pt idx="1">
                  <c:v>100</c:v>
                </c:pt>
                <c:pt idx="2">
                  <c:v>50</c:v>
                </c:pt>
                <c:pt idx="3">
                  <c:v>100</c:v>
                </c:pt>
                <c:pt idx="4">
                  <c:v>75</c:v>
                </c:pt>
                <c:pt idx="5">
                  <c:v>50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75</c:v>
                </c:pt>
                <c:pt idx="10">
                  <c:v>100</c:v>
                </c:pt>
                <c:pt idx="11">
                  <c:v>100</c:v>
                </c:pt>
                <c:pt idx="12">
                  <c:v>62.5</c:v>
                </c:pt>
                <c:pt idx="13">
                  <c:v>100</c:v>
                </c:pt>
                <c:pt idx="14" formatCode="0.0;[Red]0.0">
                  <c:v>84.821428571428569</c:v>
                </c:pt>
              </c:numCache>
            </c:numRef>
          </c:val>
        </c:ser>
        <c:ser>
          <c:idx val="4"/>
          <c:order val="4"/>
          <c:tx>
            <c:strRef>
              <c:f>'درصدنهایی کسب شده'!$F$3</c:f>
              <c:strCache>
                <c:ptCount val="1"/>
                <c:pt idx="0">
                  <c:v>گزارش دهی</c:v>
                </c:pt>
              </c:strCache>
            </c:strRef>
          </c:tx>
          <c:cat>
            <c:strRef>
              <c:f>'درصدنهایی کسب شده'!$A$4:$A$18</c:f>
              <c:strCache>
                <c:ptCount val="15"/>
                <c:pt idx="0">
                  <c:v>اسلام آباد غرب</c:v>
                </c:pt>
                <c:pt idx="1">
                  <c:v>پاوه</c:v>
                </c:pt>
                <c:pt idx="2">
                  <c:v>ثلاث</c:v>
                </c:pt>
                <c:pt idx="3">
                  <c:v>جوانرود</c:v>
                </c:pt>
                <c:pt idx="4">
                  <c:v>دالاهو</c:v>
                </c:pt>
                <c:pt idx="5">
                  <c:v>روانسر</c:v>
                </c:pt>
                <c:pt idx="6">
                  <c:v>سرپل ذهاب</c:v>
                </c:pt>
                <c:pt idx="7">
                  <c:v>سنقر</c:v>
                </c:pt>
                <c:pt idx="8">
                  <c:v>صحنه</c:v>
                </c:pt>
                <c:pt idx="9">
                  <c:v>قصرشیرین</c:v>
                </c:pt>
                <c:pt idx="10">
                  <c:v>کرمانشاه</c:v>
                </c:pt>
                <c:pt idx="11">
                  <c:v>کنگاور</c:v>
                </c:pt>
                <c:pt idx="12">
                  <c:v>گیلانغرب</c:v>
                </c:pt>
                <c:pt idx="13">
                  <c:v>هرسین</c:v>
                </c:pt>
                <c:pt idx="14">
                  <c:v>میانگین</c:v>
                </c:pt>
              </c:strCache>
            </c:strRef>
          </c:cat>
          <c:val>
            <c:numRef>
              <c:f>'درصدنهایی کسب شده'!$F$4:$F$18</c:f>
              <c:numCache>
                <c:formatCode>0.0</c:formatCode>
                <c:ptCount val="15"/>
                <c:pt idx="0">
                  <c:v>66.599999999999994</c:v>
                </c:pt>
                <c:pt idx="1">
                  <c:v>66.599999999999994</c:v>
                </c:pt>
                <c:pt idx="2">
                  <c:v>66.599999999999994</c:v>
                </c:pt>
                <c:pt idx="3">
                  <c:v>83.3</c:v>
                </c:pt>
                <c:pt idx="4">
                  <c:v>83.3</c:v>
                </c:pt>
                <c:pt idx="5">
                  <c:v>66.599999999999994</c:v>
                </c:pt>
                <c:pt idx="6">
                  <c:v>83.3</c:v>
                </c:pt>
                <c:pt idx="7">
                  <c:v>83.3</c:v>
                </c:pt>
                <c:pt idx="8">
                  <c:v>83.3</c:v>
                </c:pt>
                <c:pt idx="9">
                  <c:v>91.6</c:v>
                </c:pt>
                <c:pt idx="10">
                  <c:v>100</c:v>
                </c:pt>
                <c:pt idx="11">
                  <c:v>66.599999999999994</c:v>
                </c:pt>
                <c:pt idx="12">
                  <c:v>75</c:v>
                </c:pt>
                <c:pt idx="13">
                  <c:v>83.3</c:v>
                </c:pt>
                <c:pt idx="14" formatCode="0.0;[Red]0.0">
                  <c:v>78.528571428571425</c:v>
                </c:pt>
              </c:numCache>
            </c:numRef>
          </c:val>
        </c:ser>
        <c:marker val="1"/>
        <c:axId val="62846464"/>
        <c:axId val="62848000"/>
      </c:lineChart>
      <c:catAx>
        <c:axId val="628464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62848000"/>
        <c:crosses val="autoZero"/>
        <c:auto val="1"/>
        <c:lblAlgn val="ctr"/>
        <c:lblOffset val="100"/>
      </c:catAx>
      <c:valAx>
        <c:axId val="62848000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6284646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fa-IR"/>
        </a:p>
      </c:txPr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plotArea>
      <c:layout/>
      <c:lineChart>
        <c:grouping val="standard"/>
        <c:ser>
          <c:idx val="0"/>
          <c:order val="0"/>
          <c:tx>
            <c:strRef>
              <c:f>'[1]مقایسه نتایج نهایی'!$A$3</c:f>
              <c:strCache>
                <c:ptCount val="1"/>
                <c:pt idx="0">
                  <c:v>پایش اول</c:v>
                </c:pt>
              </c:strCache>
            </c:strRef>
          </c:tx>
          <c:cat>
            <c:multiLvlStrRef>
              <c:f>'[1]مقایسه نتایج نهایی'!$B$1:$AL$2</c:f>
              <c:multiLvlStrCache>
                <c:ptCount val="37"/>
                <c:lvl>
                  <c:pt idx="0">
                    <c:v>برنامه ریزی </c:v>
                  </c:pt>
                  <c:pt idx="1">
                    <c:v>سازماندهی</c:v>
                  </c:pt>
                  <c:pt idx="2">
                    <c:v>پایش وارزشیابی</c:v>
                  </c:pt>
                  <c:pt idx="3">
                    <c:v>گزارش دهی</c:v>
                  </c:pt>
                  <c:pt idx="4">
                    <c:v>سایر فعالیتها</c:v>
                  </c:pt>
                  <c:pt idx="5">
                    <c:v>میانگین</c:v>
                  </c:pt>
                  <c:pt idx="6">
                    <c:v>برنامه ریزی </c:v>
                  </c:pt>
                  <c:pt idx="7">
                    <c:v>سازماندهی</c:v>
                  </c:pt>
                  <c:pt idx="8">
                    <c:v>پایش وارزشیابی</c:v>
                  </c:pt>
                  <c:pt idx="9">
                    <c:v>گزارش دهی</c:v>
                  </c:pt>
                  <c:pt idx="10">
                    <c:v>سایر فعالیتها</c:v>
                  </c:pt>
                  <c:pt idx="11">
                    <c:v>میانگین</c:v>
                  </c:pt>
                  <c:pt idx="12">
                    <c:v>برنامه ریزی </c:v>
                  </c:pt>
                  <c:pt idx="13">
                    <c:v>سازماندهی</c:v>
                  </c:pt>
                  <c:pt idx="14">
                    <c:v>پایش وارزشیابی</c:v>
                  </c:pt>
                  <c:pt idx="15">
                    <c:v>گزارش دهی</c:v>
                  </c:pt>
                  <c:pt idx="16">
                    <c:v>سایر فعالیتها</c:v>
                  </c:pt>
                  <c:pt idx="17">
                    <c:v>میانگین</c:v>
                  </c:pt>
                  <c:pt idx="18">
                    <c:v>برنامه ریزی </c:v>
                  </c:pt>
                  <c:pt idx="19">
                    <c:v>سازماندهی</c:v>
                  </c:pt>
                  <c:pt idx="20">
                    <c:v>پایش وارزشیابی</c:v>
                  </c:pt>
                  <c:pt idx="21">
                    <c:v>گزارش دهی</c:v>
                  </c:pt>
                  <c:pt idx="22">
                    <c:v>سایر فعالیتها</c:v>
                  </c:pt>
                  <c:pt idx="23">
                    <c:v>میانگین</c:v>
                  </c:pt>
                  <c:pt idx="24">
                    <c:v>برنامه ریزی </c:v>
                  </c:pt>
                  <c:pt idx="25">
                    <c:v>سازماندهی</c:v>
                  </c:pt>
                  <c:pt idx="26">
                    <c:v>پایش وارزشیابی</c:v>
                  </c:pt>
                  <c:pt idx="27">
                    <c:v>گزارش دهی</c:v>
                  </c:pt>
                  <c:pt idx="28">
                    <c:v>سایر فعالیتها</c:v>
                  </c:pt>
                  <c:pt idx="29">
                    <c:v>میانگین</c:v>
                  </c:pt>
                  <c:pt idx="30">
                    <c:v>برنامه ریزی </c:v>
                  </c:pt>
                  <c:pt idx="31">
                    <c:v>سازماندهی</c:v>
                  </c:pt>
                  <c:pt idx="32">
                    <c:v>پایش وارزشیابی</c:v>
                  </c:pt>
                  <c:pt idx="33">
                    <c:v>گزارش دهی</c:v>
                  </c:pt>
                  <c:pt idx="34">
                    <c:v>سایر فعالیتها</c:v>
                  </c:pt>
                  <c:pt idx="35">
                    <c:v>میانگین</c:v>
                  </c:pt>
                  <c:pt idx="36">
                    <c:v>0</c:v>
                  </c:pt>
                </c:lvl>
                <c:lvl>
                  <c:pt idx="0">
                    <c:v>برنامه سلامت مادران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برنامه سلامت کودکان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برنامه سلامت باروری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برنامه بهبود تغذیه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برنامه سلامت میانسالان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برنامه سلامت سالمندان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میانگین میانگین ها</c:v>
                  </c:pt>
                </c:lvl>
              </c:multiLvlStrCache>
            </c:multiLvlStrRef>
          </c:cat>
          <c:val>
            <c:numRef>
              <c:f>'[1]مقایسه نتایج نهایی'!$B$3:$AL$3</c:f>
              <c:numCache>
                <c:formatCode>General</c:formatCode>
                <c:ptCount val="37"/>
                <c:pt idx="0">
                  <c:v>89</c:v>
                </c:pt>
                <c:pt idx="1">
                  <c:v>79</c:v>
                </c:pt>
                <c:pt idx="2">
                  <c:v>79</c:v>
                </c:pt>
                <c:pt idx="3">
                  <c:v>75</c:v>
                </c:pt>
                <c:pt idx="4">
                  <c:v>80</c:v>
                </c:pt>
                <c:pt idx="5">
                  <c:v>80.400000000000006</c:v>
                </c:pt>
                <c:pt idx="6">
                  <c:v>95</c:v>
                </c:pt>
                <c:pt idx="7">
                  <c:v>78</c:v>
                </c:pt>
                <c:pt idx="8">
                  <c:v>75</c:v>
                </c:pt>
                <c:pt idx="9">
                  <c:v>68</c:v>
                </c:pt>
                <c:pt idx="10">
                  <c:v>79</c:v>
                </c:pt>
                <c:pt idx="11">
                  <c:v>79</c:v>
                </c:pt>
                <c:pt idx="12">
                  <c:v>79</c:v>
                </c:pt>
                <c:pt idx="13">
                  <c:v>90</c:v>
                </c:pt>
                <c:pt idx="14">
                  <c:v>87</c:v>
                </c:pt>
                <c:pt idx="15">
                  <c:v>75</c:v>
                </c:pt>
                <c:pt idx="16">
                  <c:v>90</c:v>
                </c:pt>
                <c:pt idx="17">
                  <c:v>84.2</c:v>
                </c:pt>
                <c:pt idx="18">
                  <c:v>79</c:v>
                </c:pt>
                <c:pt idx="19">
                  <c:v>75</c:v>
                </c:pt>
                <c:pt idx="20">
                  <c:v>90</c:v>
                </c:pt>
                <c:pt idx="21">
                  <c:v>67</c:v>
                </c:pt>
                <c:pt idx="22">
                  <c:v>80</c:v>
                </c:pt>
                <c:pt idx="23">
                  <c:v>78.2</c:v>
                </c:pt>
                <c:pt idx="24">
                  <c:v>75</c:v>
                </c:pt>
                <c:pt idx="25">
                  <c:v>80</c:v>
                </c:pt>
                <c:pt idx="26">
                  <c:v>80</c:v>
                </c:pt>
                <c:pt idx="27">
                  <c:v>78</c:v>
                </c:pt>
                <c:pt idx="28">
                  <c:v>70</c:v>
                </c:pt>
                <c:pt idx="29">
                  <c:v>76.599999999999994</c:v>
                </c:pt>
                <c:pt idx="30">
                  <c:v>85</c:v>
                </c:pt>
                <c:pt idx="31">
                  <c:v>54</c:v>
                </c:pt>
                <c:pt idx="32">
                  <c:v>54</c:v>
                </c:pt>
                <c:pt idx="33">
                  <c:v>57</c:v>
                </c:pt>
                <c:pt idx="34">
                  <c:v>50</c:v>
                </c:pt>
                <c:pt idx="35">
                  <c:v>60</c:v>
                </c:pt>
                <c:pt idx="36">
                  <c:v>76.399999999999991</c:v>
                </c:pt>
              </c:numCache>
            </c:numRef>
          </c:val>
        </c:ser>
        <c:ser>
          <c:idx val="1"/>
          <c:order val="1"/>
          <c:tx>
            <c:strRef>
              <c:f>'[1]مقایسه نتایج نهایی'!$A$4</c:f>
              <c:strCache>
                <c:ptCount val="1"/>
                <c:pt idx="0">
                  <c:v>پایش دوم</c:v>
                </c:pt>
              </c:strCache>
            </c:strRef>
          </c:tx>
          <c:cat>
            <c:multiLvlStrRef>
              <c:f>'[1]مقایسه نتایج نهایی'!$B$1:$AL$2</c:f>
              <c:multiLvlStrCache>
                <c:ptCount val="37"/>
                <c:lvl>
                  <c:pt idx="0">
                    <c:v>برنامه ریزی </c:v>
                  </c:pt>
                  <c:pt idx="1">
                    <c:v>سازماندهی</c:v>
                  </c:pt>
                  <c:pt idx="2">
                    <c:v>پایش وارزشیابی</c:v>
                  </c:pt>
                  <c:pt idx="3">
                    <c:v>گزارش دهی</c:v>
                  </c:pt>
                  <c:pt idx="4">
                    <c:v>سایر فعالیتها</c:v>
                  </c:pt>
                  <c:pt idx="5">
                    <c:v>میانگین</c:v>
                  </c:pt>
                  <c:pt idx="6">
                    <c:v>برنامه ریزی </c:v>
                  </c:pt>
                  <c:pt idx="7">
                    <c:v>سازماندهی</c:v>
                  </c:pt>
                  <c:pt idx="8">
                    <c:v>پایش وارزشیابی</c:v>
                  </c:pt>
                  <c:pt idx="9">
                    <c:v>گزارش دهی</c:v>
                  </c:pt>
                  <c:pt idx="10">
                    <c:v>سایر فعالیتها</c:v>
                  </c:pt>
                  <c:pt idx="11">
                    <c:v>میانگین</c:v>
                  </c:pt>
                  <c:pt idx="12">
                    <c:v>برنامه ریزی </c:v>
                  </c:pt>
                  <c:pt idx="13">
                    <c:v>سازماندهی</c:v>
                  </c:pt>
                  <c:pt idx="14">
                    <c:v>پایش وارزشیابی</c:v>
                  </c:pt>
                  <c:pt idx="15">
                    <c:v>گزارش دهی</c:v>
                  </c:pt>
                  <c:pt idx="16">
                    <c:v>سایر فعالیتها</c:v>
                  </c:pt>
                  <c:pt idx="17">
                    <c:v>میانگین</c:v>
                  </c:pt>
                  <c:pt idx="18">
                    <c:v>برنامه ریزی </c:v>
                  </c:pt>
                  <c:pt idx="19">
                    <c:v>سازماندهی</c:v>
                  </c:pt>
                  <c:pt idx="20">
                    <c:v>پایش وارزشیابی</c:v>
                  </c:pt>
                  <c:pt idx="21">
                    <c:v>گزارش دهی</c:v>
                  </c:pt>
                  <c:pt idx="22">
                    <c:v>سایر فعالیتها</c:v>
                  </c:pt>
                  <c:pt idx="23">
                    <c:v>میانگین</c:v>
                  </c:pt>
                  <c:pt idx="24">
                    <c:v>برنامه ریزی </c:v>
                  </c:pt>
                  <c:pt idx="25">
                    <c:v>سازماندهی</c:v>
                  </c:pt>
                  <c:pt idx="26">
                    <c:v>پایش وارزشیابی</c:v>
                  </c:pt>
                  <c:pt idx="27">
                    <c:v>گزارش دهی</c:v>
                  </c:pt>
                  <c:pt idx="28">
                    <c:v>سایر فعالیتها</c:v>
                  </c:pt>
                  <c:pt idx="29">
                    <c:v>میانگین</c:v>
                  </c:pt>
                  <c:pt idx="30">
                    <c:v>برنامه ریزی </c:v>
                  </c:pt>
                  <c:pt idx="31">
                    <c:v>سازماندهی</c:v>
                  </c:pt>
                  <c:pt idx="32">
                    <c:v>پایش وارزشیابی</c:v>
                  </c:pt>
                  <c:pt idx="33">
                    <c:v>گزارش دهی</c:v>
                  </c:pt>
                  <c:pt idx="34">
                    <c:v>سایر فعالیتها</c:v>
                  </c:pt>
                  <c:pt idx="35">
                    <c:v>میانگین</c:v>
                  </c:pt>
                  <c:pt idx="36">
                    <c:v>0</c:v>
                  </c:pt>
                </c:lvl>
                <c:lvl>
                  <c:pt idx="0">
                    <c:v>برنامه سلامت مادران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برنامه سلامت کودکان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برنامه سلامت باروری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برنامه بهبود تغذیه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برنامه سلامت میانسالان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برنامه سلامت سالمندان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میانگین میانگین ها</c:v>
                  </c:pt>
                </c:lvl>
              </c:multiLvlStrCache>
            </c:multiLvlStrRef>
          </c:cat>
          <c:val>
            <c:numRef>
              <c:f>'[1]مقایسه نتایج نهایی'!$B$4:$AL$4</c:f>
              <c:numCache>
                <c:formatCode>General</c:formatCode>
                <c:ptCount val="37"/>
                <c:pt idx="0">
                  <c:v>99</c:v>
                </c:pt>
                <c:pt idx="1">
                  <c:v>90</c:v>
                </c:pt>
                <c:pt idx="2">
                  <c:v>85</c:v>
                </c:pt>
                <c:pt idx="3">
                  <c:v>90</c:v>
                </c:pt>
                <c:pt idx="4">
                  <c:v>90</c:v>
                </c:pt>
                <c:pt idx="5">
                  <c:v>90.8</c:v>
                </c:pt>
                <c:pt idx="6">
                  <c:v>98</c:v>
                </c:pt>
                <c:pt idx="7">
                  <c:v>98</c:v>
                </c:pt>
                <c:pt idx="8">
                  <c:v>90</c:v>
                </c:pt>
                <c:pt idx="9">
                  <c:v>90</c:v>
                </c:pt>
                <c:pt idx="10">
                  <c:v>76</c:v>
                </c:pt>
                <c:pt idx="11">
                  <c:v>90.4</c:v>
                </c:pt>
                <c:pt idx="12">
                  <c:v>94</c:v>
                </c:pt>
                <c:pt idx="13">
                  <c:v>100</c:v>
                </c:pt>
                <c:pt idx="14">
                  <c:v>90</c:v>
                </c:pt>
                <c:pt idx="15">
                  <c:v>75</c:v>
                </c:pt>
                <c:pt idx="16">
                  <c:v>100</c:v>
                </c:pt>
                <c:pt idx="17">
                  <c:v>91.8</c:v>
                </c:pt>
                <c:pt idx="18">
                  <c:v>89</c:v>
                </c:pt>
                <c:pt idx="19">
                  <c:v>86</c:v>
                </c:pt>
                <c:pt idx="20">
                  <c:v>95</c:v>
                </c:pt>
                <c:pt idx="21">
                  <c:v>98</c:v>
                </c:pt>
                <c:pt idx="22">
                  <c:v>85</c:v>
                </c:pt>
                <c:pt idx="23">
                  <c:v>90.6</c:v>
                </c:pt>
                <c:pt idx="24">
                  <c:v>85</c:v>
                </c:pt>
                <c:pt idx="25">
                  <c:v>86</c:v>
                </c:pt>
                <c:pt idx="26">
                  <c:v>75</c:v>
                </c:pt>
                <c:pt idx="27">
                  <c:v>89</c:v>
                </c:pt>
                <c:pt idx="28">
                  <c:v>75</c:v>
                </c:pt>
                <c:pt idx="29">
                  <c:v>82</c:v>
                </c:pt>
                <c:pt idx="30">
                  <c:v>90</c:v>
                </c:pt>
                <c:pt idx="31">
                  <c:v>78</c:v>
                </c:pt>
                <c:pt idx="32">
                  <c:v>75</c:v>
                </c:pt>
                <c:pt idx="33">
                  <c:v>78</c:v>
                </c:pt>
                <c:pt idx="34">
                  <c:v>55</c:v>
                </c:pt>
                <c:pt idx="35">
                  <c:v>75.2</c:v>
                </c:pt>
                <c:pt idx="36">
                  <c:v>86.800000000000011</c:v>
                </c:pt>
              </c:numCache>
            </c:numRef>
          </c:val>
        </c:ser>
        <c:marker val="1"/>
        <c:axId val="63405440"/>
        <c:axId val="63415424"/>
      </c:lineChart>
      <c:catAx>
        <c:axId val="6340544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63415424"/>
        <c:crosses val="autoZero"/>
        <c:auto val="1"/>
        <c:lblAlgn val="ctr"/>
        <c:lblOffset val="100"/>
      </c:catAx>
      <c:valAx>
        <c:axId val="6341542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63405440"/>
        <c:crosses val="autoZero"/>
        <c:crossBetween val="between"/>
      </c:valAx>
    </c:plotArea>
    <c:legend>
      <c:legendPos val="l"/>
      <c:layout/>
      <c:txPr>
        <a:bodyPr/>
        <a:lstStyle/>
        <a:p>
          <a:pPr>
            <a:defRPr lang="en-US"/>
          </a:pPr>
          <a:endParaRPr lang="fa-IR"/>
        </a:p>
      </c:txPr>
    </c:legend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plotArea>
      <c:layout/>
      <c:lineChart>
        <c:grouping val="standard"/>
        <c:ser>
          <c:idx val="0"/>
          <c:order val="0"/>
          <c:tx>
            <c:strRef>
              <c:f>'درصدنهایی کسب شده'!$A$4</c:f>
              <c:strCache>
                <c:ptCount val="1"/>
                <c:pt idx="0">
                  <c:v>اسلام آباد غرب</c:v>
                </c:pt>
              </c:strCache>
            </c:strRef>
          </c:tx>
          <c:cat>
            <c:strRef>
              <c:f>'درصدنهایی کسب شده'!$B$3:$F$3</c:f>
              <c:strCache>
                <c:ptCount val="5"/>
                <c:pt idx="0">
                  <c:v>سازماندهی</c:v>
                </c:pt>
                <c:pt idx="1">
                  <c:v>پایش وارزشیابی</c:v>
                </c:pt>
                <c:pt idx="2">
                  <c:v>برنامه ریزی </c:v>
                </c:pt>
                <c:pt idx="3">
                  <c:v>هماهنگی</c:v>
                </c:pt>
                <c:pt idx="4">
                  <c:v>گزارش دهی</c:v>
                </c:pt>
              </c:strCache>
            </c:strRef>
          </c:cat>
          <c:val>
            <c:numRef>
              <c:f>'درصدنهایی کسب شده'!$B$4:$F$4</c:f>
              <c:numCache>
                <c:formatCode>0.0</c:formatCode>
                <c:ptCount val="5"/>
                <c:pt idx="0">
                  <c:v>80</c:v>
                </c:pt>
                <c:pt idx="1">
                  <c:v>62.5</c:v>
                </c:pt>
                <c:pt idx="2">
                  <c:v>75</c:v>
                </c:pt>
                <c:pt idx="3">
                  <c:v>75</c:v>
                </c:pt>
                <c:pt idx="4">
                  <c:v>66.599999999999994</c:v>
                </c:pt>
              </c:numCache>
            </c:numRef>
          </c:val>
        </c:ser>
        <c:ser>
          <c:idx val="1"/>
          <c:order val="1"/>
          <c:tx>
            <c:strRef>
              <c:f>'درصدنهایی کسب شده'!$A$5</c:f>
              <c:strCache>
                <c:ptCount val="1"/>
                <c:pt idx="0">
                  <c:v>پاوه</c:v>
                </c:pt>
              </c:strCache>
            </c:strRef>
          </c:tx>
          <c:cat>
            <c:strRef>
              <c:f>'درصدنهایی کسب شده'!$B$3:$F$3</c:f>
              <c:strCache>
                <c:ptCount val="5"/>
                <c:pt idx="0">
                  <c:v>سازماندهی</c:v>
                </c:pt>
                <c:pt idx="1">
                  <c:v>پایش وارزشیابی</c:v>
                </c:pt>
                <c:pt idx="2">
                  <c:v>برنامه ریزی </c:v>
                </c:pt>
                <c:pt idx="3">
                  <c:v>هماهنگی</c:v>
                </c:pt>
                <c:pt idx="4">
                  <c:v>گزارش دهی</c:v>
                </c:pt>
              </c:strCache>
            </c:strRef>
          </c:cat>
          <c:val>
            <c:numRef>
              <c:f>'درصدنهایی کسب شده'!$B$5:$F$5</c:f>
              <c:numCache>
                <c:formatCode>0.0</c:formatCode>
                <c:ptCount val="5"/>
                <c:pt idx="0">
                  <c:v>85</c:v>
                </c:pt>
                <c:pt idx="1">
                  <c:v>41.6</c:v>
                </c:pt>
                <c:pt idx="2">
                  <c:v>75</c:v>
                </c:pt>
                <c:pt idx="3">
                  <c:v>100</c:v>
                </c:pt>
                <c:pt idx="4">
                  <c:v>66.599999999999994</c:v>
                </c:pt>
              </c:numCache>
            </c:numRef>
          </c:val>
        </c:ser>
        <c:ser>
          <c:idx val="2"/>
          <c:order val="2"/>
          <c:tx>
            <c:strRef>
              <c:f>'درصدنهایی کسب شده'!$A$6</c:f>
              <c:strCache>
                <c:ptCount val="1"/>
                <c:pt idx="0">
                  <c:v>ثلاث</c:v>
                </c:pt>
              </c:strCache>
            </c:strRef>
          </c:tx>
          <c:cat>
            <c:strRef>
              <c:f>'درصدنهایی کسب شده'!$B$3:$F$3</c:f>
              <c:strCache>
                <c:ptCount val="5"/>
                <c:pt idx="0">
                  <c:v>سازماندهی</c:v>
                </c:pt>
                <c:pt idx="1">
                  <c:v>پایش وارزشیابی</c:v>
                </c:pt>
                <c:pt idx="2">
                  <c:v>برنامه ریزی </c:v>
                </c:pt>
                <c:pt idx="3">
                  <c:v>هماهنگی</c:v>
                </c:pt>
                <c:pt idx="4">
                  <c:v>گزارش دهی</c:v>
                </c:pt>
              </c:strCache>
            </c:strRef>
          </c:cat>
          <c:val>
            <c:numRef>
              <c:f>'درصدنهایی کسب شده'!$B$6:$F$6</c:f>
              <c:numCache>
                <c:formatCode>0.0</c:formatCode>
                <c:ptCount val="5"/>
                <c:pt idx="0">
                  <c:v>70</c:v>
                </c:pt>
                <c:pt idx="1">
                  <c:v>58.3</c:v>
                </c:pt>
                <c:pt idx="2">
                  <c:v>61.1</c:v>
                </c:pt>
                <c:pt idx="3">
                  <c:v>50</c:v>
                </c:pt>
                <c:pt idx="4">
                  <c:v>66.599999999999994</c:v>
                </c:pt>
              </c:numCache>
            </c:numRef>
          </c:val>
        </c:ser>
        <c:ser>
          <c:idx val="3"/>
          <c:order val="3"/>
          <c:tx>
            <c:strRef>
              <c:f>'درصدنهایی کسب شده'!$A$7</c:f>
              <c:strCache>
                <c:ptCount val="1"/>
                <c:pt idx="0">
                  <c:v>جوانرود</c:v>
                </c:pt>
              </c:strCache>
            </c:strRef>
          </c:tx>
          <c:cat>
            <c:strRef>
              <c:f>'درصدنهایی کسب شده'!$B$3:$F$3</c:f>
              <c:strCache>
                <c:ptCount val="5"/>
                <c:pt idx="0">
                  <c:v>سازماندهی</c:v>
                </c:pt>
                <c:pt idx="1">
                  <c:v>پایش وارزشیابی</c:v>
                </c:pt>
                <c:pt idx="2">
                  <c:v>برنامه ریزی </c:v>
                </c:pt>
                <c:pt idx="3">
                  <c:v>هماهنگی</c:v>
                </c:pt>
                <c:pt idx="4">
                  <c:v>گزارش دهی</c:v>
                </c:pt>
              </c:strCache>
            </c:strRef>
          </c:cat>
          <c:val>
            <c:numRef>
              <c:f>'درصدنهایی کسب شده'!$B$7:$F$7</c:f>
              <c:numCache>
                <c:formatCode>0.0</c:formatCode>
                <c:ptCount val="5"/>
                <c:pt idx="0">
                  <c:v>75</c:v>
                </c:pt>
                <c:pt idx="1">
                  <c:v>62.5</c:v>
                </c:pt>
                <c:pt idx="2">
                  <c:v>66.5</c:v>
                </c:pt>
                <c:pt idx="3">
                  <c:v>100</c:v>
                </c:pt>
                <c:pt idx="4">
                  <c:v>83.3</c:v>
                </c:pt>
              </c:numCache>
            </c:numRef>
          </c:val>
        </c:ser>
        <c:ser>
          <c:idx val="4"/>
          <c:order val="4"/>
          <c:tx>
            <c:strRef>
              <c:f>'درصدنهایی کسب شده'!$A$8</c:f>
              <c:strCache>
                <c:ptCount val="1"/>
                <c:pt idx="0">
                  <c:v>دالاهو</c:v>
                </c:pt>
              </c:strCache>
            </c:strRef>
          </c:tx>
          <c:cat>
            <c:strRef>
              <c:f>'درصدنهایی کسب شده'!$B$3:$F$3</c:f>
              <c:strCache>
                <c:ptCount val="5"/>
                <c:pt idx="0">
                  <c:v>سازماندهی</c:v>
                </c:pt>
                <c:pt idx="1">
                  <c:v>پایش وارزشیابی</c:v>
                </c:pt>
                <c:pt idx="2">
                  <c:v>برنامه ریزی </c:v>
                </c:pt>
                <c:pt idx="3">
                  <c:v>هماهنگی</c:v>
                </c:pt>
                <c:pt idx="4">
                  <c:v>گزارش دهی</c:v>
                </c:pt>
              </c:strCache>
            </c:strRef>
          </c:cat>
          <c:val>
            <c:numRef>
              <c:f>'درصدنهایی کسب شده'!$B$8:$F$8</c:f>
              <c:numCache>
                <c:formatCode>0.0</c:formatCode>
                <c:ptCount val="5"/>
                <c:pt idx="0">
                  <c:v>100</c:v>
                </c:pt>
                <c:pt idx="1">
                  <c:v>62.5</c:v>
                </c:pt>
                <c:pt idx="2">
                  <c:v>77.7</c:v>
                </c:pt>
                <c:pt idx="3">
                  <c:v>75</c:v>
                </c:pt>
                <c:pt idx="4">
                  <c:v>83.3</c:v>
                </c:pt>
              </c:numCache>
            </c:numRef>
          </c:val>
        </c:ser>
        <c:ser>
          <c:idx val="5"/>
          <c:order val="5"/>
          <c:tx>
            <c:strRef>
              <c:f>'درصدنهایی کسب شده'!$A$9</c:f>
              <c:strCache>
                <c:ptCount val="1"/>
                <c:pt idx="0">
                  <c:v>روانسر</c:v>
                </c:pt>
              </c:strCache>
            </c:strRef>
          </c:tx>
          <c:cat>
            <c:strRef>
              <c:f>'درصدنهایی کسب شده'!$B$3:$F$3</c:f>
              <c:strCache>
                <c:ptCount val="5"/>
                <c:pt idx="0">
                  <c:v>سازماندهی</c:v>
                </c:pt>
                <c:pt idx="1">
                  <c:v>پایش وارزشیابی</c:v>
                </c:pt>
                <c:pt idx="2">
                  <c:v>برنامه ریزی </c:v>
                </c:pt>
                <c:pt idx="3">
                  <c:v>هماهنگی</c:v>
                </c:pt>
                <c:pt idx="4">
                  <c:v>گزارش دهی</c:v>
                </c:pt>
              </c:strCache>
            </c:strRef>
          </c:cat>
          <c:val>
            <c:numRef>
              <c:f>'درصدنهایی کسب شده'!$B$9:$F$9</c:f>
              <c:numCache>
                <c:formatCode>0.0</c:formatCode>
                <c:ptCount val="5"/>
                <c:pt idx="0">
                  <c:v>80</c:v>
                </c:pt>
                <c:pt idx="1">
                  <c:v>54.1</c:v>
                </c:pt>
                <c:pt idx="2">
                  <c:v>66.599999999999994</c:v>
                </c:pt>
                <c:pt idx="3">
                  <c:v>50</c:v>
                </c:pt>
                <c:pt idx="4">
                  <c:v>66.599999999999994</c:v>
                </c:pt>
              </c:numCache>
            </c:numRef>
          </c:val>
        </c:ser>
        <c:ser>
          <c:idx val="6"/>
          <c:order val="6"/>
          <c:tx>
            <c:strRef>
              <c:f>'درصدنهایی کسب شده'!$A$10</c:f>
              <c:strCache>
                <c:ptCount val="1"/>
                <c:pt idx="0">
                  <c:v>سرپل ذهاب</c:v>
                </c:pt>
              </c:strCache>
            </c:strRef>
          </c:tx>
          <c:cat>
            <c:strRef>
              <c:f>'درصدنهایی کسب شده'!$B$3:$F$3</c:f>
              <c:strCache>
                <c:ptCount val="5"/>
                <c:pt idx="0">
                  <c:v>سازماندهی</c:v>
                </c:pt>
                <c:pt idx="1">
                  <c:v>پایش وارزشیابی</c:v>
                </c:pt>
                <c:pt idx="2">
                  <c:v>برنامه ریزی </c:v>
                </c:pt>
                <c:pt idx="3">
                  <c:v>هماهنگی</c:v>
                </c:pt>
                <c:pt idx="4">
                  <c:v>گزارش دهی</c:v>
                </c:pt>
              </c:strCache>
            </c:strRef>
          </c:cat>
          <c:val>
            <c:numRef>
              <c:f>'درصدنهایی کسب شده'!$B$10:$F$10</c:f>
              <c:numCache>
                <c:formatCode>0.0</c:formatCode>
                <c:ptCount val="5"/>
                <c:pt idx="0">
                  <c:v>65</c:v>
                </c:pt>
                <c:pt idx="1">
                  <c:v>41.6</c:v>
                </c:pt>
                <c:pt idx="2">
                  <c:v>66.599999999999994</c:v>
                </c:pt>
                <c:pt idx="3">
                  <c:v>100</c:v>
                </c:pt>
                <c:pt idx="4">
                  <c:v>83.3</c:v>
                </c:pt>
              </c:numCache>
            </c:numRef>
          </c:val>
        </c:ser>
        <c:ser>
          <c:idx val="7"/>
          <c:order val="7"/>
          <c:tx>
            <c:strRef>
              <c:f>'درصدنهایی کسب شده'!$A$11</c:f>
              <c:strCache>
                <c:ptCount val="1"/>
                <c:pt idx="0">
                  <c:v>سنقر</c:v>
                </c:pt>
              </c:strCache>
            </c:strRef>
          </c:tx>
          <c:cat>
            <c:strRef>
              <c:f>'درصدنهایی کسب شده'!$B$3:$F$3</c:f>
              <c:strCache>
                <c:ptCount val="5"/>
                <c:pt idx="0">
                  <c:v>سازماندهی</c:v>
                </c:pt>
                <c:pt idx="1">
                  <c:v>پایش وارزشیابی</c:v>
                </c:pt>
                <c:pt idx="2">
                  <c:v>برنامه ریزی </c:v>
                </c:pt>
                <c:pt idx="3">
                  <c:v>هماهنگی</c:v>
                </c:pt>
                <c:pt idx="4">
                  <c:v>گزارش دهی</c:v>
                </c:pt>
              </c:strCache>
            </c:strRef>
          </c:cat>
          <c:val>
            <c:numRef>
              <c:f>'درصدنهایی کسب شده'!$B$11:$F$11</c:f>
              <c:numCache>
                <c:formatCode>0.0</c:formatCode>
                <c:ptCount val="5"/>
                <c:pt idx="0">
                  <c:v>80</c:v>
                </c:pt>
                <c:pt idx="1">
                  <c:v>75</c:v>
                </c:pt>
                <c:pt idx="2">
                  <c:v>80.5</c:v>
                </c:pt>
                <c:pt idx="3">
                  <c:v>100</c:v>
                </c:pt>
                <c:pt idx="4">
                  <c:v>83.3</c:v>
                </c:pt>
              </c:numCache>
            </c:numRef>
          </c:val>
        </c:ser>
        <c:ser>
          <c:idx val="8"/>
          <c:order val="8"/>
          <c:tx>
            <c:strRef>
              <c:f>'درصدنهایی کسب شده'!$A$12</c:f>
              <c:strCache>
                <c:ptCount val="1"/>
                <c:pt idx="0">
                  <c:v>صحنه</c:v>
                </c:pt>
              </c:strCache>
            </c:strRef>
          </c:tx>
          <c:cat>
            <c:strRef>
              <c:f>'درصدنهایی کسب شده'!$B$3:$F$3</c:f>
              <c:strCache>
                <c:ptCount val="5"/>
                <c:pt idx="0">
                  <c:v>سازماندهی</c:v>
                </c:pt>
                <c:pt idx="1">
                  <c:v>پایش وارزشیابی</c:v>
                </c:pt>
                <c:pt idx="2">
                  <c:v>برنامه ریزی </c:v>
                </c:pt>
                <c:pt idx="3">
                  <c:v>هماهنگی</c:v>
                </c:pt>
                <c:pt idx="4">
                  <c:v>گزارش دهی</c:v>
                </c:pt>
              </c:strCache>
            </c:strRef>
          </c:cat>
          <c:val>
            <c:numRef>
              <c:f>'درصدنهایی کسب شده'!$B$12:$F$12</c:f>
              <c:numCache>
                <c:formatCode>0.0</c:formatCode>
                <c:ptCount val="5"/>
                <c:pt idx="0">
                  <c:v>70</c:v>
                </c:pt>
                <c:pt idx="1">
                  <c:v>75</c:v>
                </c:pt>
                <c:pt idx="2">
                  <c:v>77.7</c:v>
                </c:pt>
                <c:pt idx="3">
                  <c:v>100</c:v>
                </c:pt>
                <c:pt idx="4">
                  <c:v>83.3</c:v>
                </c:pt>
              </c:numCache>
            </c:numRef>
          </c:val>
        </c:ser>
        <c:ser>
          <c:idx val="9"/>
          <c:order val="9"/>
          <c:tx>
            <c:strRef>
              <c:f>'درصدنهایی کسب شده'!$A$13</c:f>
              <c:strCache>
                <c:ptCount val="1"/>
                <c:pt idx="0">
                  <c:v>قصرشیرین</c:v>
                </c:pt>
              </c:strCache>
            </c:strRef>
          </c:tx>
          <c:cat>
            <c:strRef>
              <c:f>'درصدنهایی کسب شده'!$B$3:$F$3</c:f>
              <c:strCache>
                <c:ptCount val="5"/>
                <c:pt idx="0">
                  <c:v>سازماندهی</c:v>
                </c:pt>
                <c:pt idx="1">
                  <c:v>پایش وارزشیابی</c:v>
                </c:pt>
                <c:pt idx="2">
                  <c:v>برنامه ریزی </c:v>
                </c:pt>
                <c:pt idx="3">
                  <c:v>هماهنگی</c:v>
                </c:pt>
                <c:pt idx="4">
                  <c:v>گزارش دهی</c:v>
                </c:pt>
              </c:strCache>
            </c:strRef>
          </c:cat>
          <c:val>
            <c:numRef>
              <c:f>'درصدنهایی کسب شده'!$B$13:$F$13</c:f>
              <c:numCache>
                <c:formatCode>0.0</c:formatCode>
                <c:ptCount val="5"/>
                <c:pt idx="0">
                  <c:v>80</c:v>
                </c:pt>
                <c:pt idx="1">
                  <c:v>79.099999999999994</c:v>
                </c:pt>
                <c:pt idx="2">
                  <c:v>75</c:v>
                </c:pt>
                <c:pt idx="3">
                  <c:v>75</c:v>
                </c:pt>
                <c:pt idx="4">
                  <c:v>91.6</c:v>
                </c:pt>
              </c:numCache>
            </c:numRef>
          </c:val>
        </c:ser>
        <c:ser>
          <c:idx val="10"/>
          <c:order val="10"/>
          <c:tx>
            <c:strRef>
              <c:f>'درصدنهایی کسب شده'!$A$14</c:f>
              <c:strCache>
                <c:ptCount val="1"/>
                <c:pt idx="0">
                  <c:v>کرمانشاه</c:v>
                </c:pt>
              </c:strCache>
            </c:strRef>
          </c:tx>
          <c:cat>
            <c:strRef>
              <c:f>'درصدنهایی کسب شده'!$B$3:$F$3</c:f>
              <c:strCache>
                <c:ptCount val="5"/>
                <c:pt idx="0">
                  <c:v>سازماندهی</c:v>
                </c:pt>
                <c:pt idx="1">
                  <c:v>پایش وارزشیابی</c:v>
                </c:pt>
                <c:pt idx="2">
                  <c:v>برنامه ریزی </c:v>
                </c:pt>
                <c:pt idx="3">
                  <c:v>هماهنگی</c:v>
                </c:pt>
                <c:pt idx="4">
                  <c:v>گزارش دهی</c:v>
                </c:pt>
              </c:strCache>
            </c:strRef>
          </c:cat>
          <c:val>
            <c:numRef>
              <c:f>'درصدنهایی کسب شده'!$B$14:$F$14</c:f>
              <c:numCache>
                <c:formatCode>0.0</c:formatCode>
                <c:ptCount val="5"/>
                <c:pt idx="0">
                  <c:v>85</c:v>
                </c:pt>
                <c:pt idx="1">
                  <c:v>87.5</c:v>
                </c:pt>
                <c:pt idx="2">
                  <c:v>61.1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11"/>
          <c:order val="11"/>
          <c:tx>
            <c:strRef>
              <c:f>'درصدنهایی کسب شده'!$A$15</c:f>
              <c:strCache>
                <c:ptCount val="1"/>
                <c:pt idx="0">
                  <c:v>کنگاور</c:v>
                </c:pt>
              </c:strCache>
            </c:strRef>
          </c:tx>
          <c:cat>
            <c:strRef>
              <c:f>'درصدنهایی کسب شده'!$B$3:$F$3</c:f>
              <c:strCache>
                <c:ptCount val="5"/>
                <c:pt idx="0">
                  <c:v>سازماندهی</c:v>
                </c:pt>
                <c:pt idx="1">
                  <c:v>پایش وارزشیابی</c:v>
                </c:pt>
                <c:pt idx="2">
                  <c:v>برنامه ریزی </c:v>
                </c:pt>
                <c:pt idx="3">
                  <c:v>هماهنگی</c:v>
                </c:pt>
                <c:pt idx="4">
                  <c:v>گزارش دهی</c:v>
                </c:pt>
              </c:strCache>
            </c:strRef>
          </c:cat>
          <c:val>
            <c:numRef>
              <c:f>'درصدنهایی کسب شده'!$B$15:$F$15</c:f>
              <c:numCache>
                <c:formatCode>0.0</c:formatCode>
                <c:ptCount val="5"/>
                <c:pt idx="0">
                  <c:v>60</c:v>
                </c:pt>
                <c:pt idx="1">
                  <c:v>50</c:v>
                </c:pt>
                <c:pt idx="2">
                  <c:v>66.599999999999994</c:v>
                </c:pt>
                <c:pt idx="3">
                  <c:v>100</c:v>
                </c:pt>
                <c:pt idx="4">
                  <c:v>66.599999999999994</c:v>
                </c:pt>
              </c:numCache>
            </c:numRef>
          </c:val>
        </c:ser>
        <c:ser>
          <c:idx val="12"/>
          <c:order val="12"/>
          <c:tx>
            <c:strRef>
              <c:f>'درصدنهایی کسب شده'!$A$16</c:f>
              <c:strCache>
                <c:ptCount val="1"/>
                <c:pt idx="0">
                  <c:v>گیلانغرب</c:v>
                </c:pt>
              </c:strCache>
            </c:strRef>
          </c:tx>
          <c:cat>
            <c:strRef>
              <c:f>'درصدنهایی کسب شده'!$B$3:$F$3</c:f>
              <c:strCache>
                <c:ptCount val="5"/>
                <c:pt idx="0">
                  <c:v>سازماندهی</c:v>
                </c:pt>
                <c:pt idx="1">
                  <c:v>پایش وارزشیابی</c:v>
                </c:pt>
                <c:pt idx="2">
                  <c:v>برنامه ریزی </c:v>
                </c:pt>
                <c:pt idx="3">
                  <c:v>هماهنگی</c:v>
                </c:pt>
                <c:pt idx="4">
                  <c:v>گزارش دهی</c:v>
                </c:pt>
              </c:strCache>
            </c:strRef>
          </c:cat>
          <c:val>
            <c:numRef>
              <c:f>'درصدنهایی کسب شده'!$B$16:$F$16</c:f>
              <c:numCache>
                <c:formatCode>0.0</c:formatCode>
                <c:ptCount val="5"/>
                <c:pt idx="0">
                  <c:v>75</c:v>
                </c:pt>
                <c:pt idx="1">
                  <c:v>79.099999999999994</c:v>
                </c:pt>
                <c:pt idx="2">
                  <c:v>44.4</c:v>
                </c:pt>
                <c:pt idx="3">
                  <c:v>62.5</c:v>
                </c:pt>
                <c:pt idx="4">
                  <c:v>75</c:v>
                </c:pt>
              </c:numCache>
            </c:numRef>
          </c:val>
        </c:ser>
        <c:ser>
          <c:idx val="13"/>
          <c:order val="13"/>
          <c:tx>
            <c:strRef>
              <c:f>'درصدنهایی کسب شده'!$A$17</c:f>
              <c:strCache>
                <c:ptCount val="1"/>
                <c:pt idx="0">
                  <c:v>هرسین</c:v>
                </c:pt>
              </c:strCache>
            </c:strRef>
          </c:tx>
          <c:cat>
            <c:strRef>
              <c:f>'درصدنهایی کسب شده'!$B$3:$F$3</c:f>
              <c:strCache>
                <c:ptCount val="5"/>
                <c:pt idx="0">
                  <c:v>سازماندهی</c:v>
                </c:pt>
                <c:pt idx="1">
                  <c:v>پایش وارزشیابی</c:v>
                </c:pt>
                <c:pt idx="2">
                  <c:v>برنامه ریزی </c:v>
                </c:pt>
                <c:pt idx="3">
                  <c:v>هماهنگی</c:v>
                </c:pt>
                <c:pt idx="4">
                  <c:v>گزارش دهی</c:v>
                </c:pt>
              </c:strCache>
            </c:strRef>
          </c:cat>
          <c:val>
            <c:numRef>
              <c:f>'درصدنهایی کسب شده'!$B$17:$F$17</c:f>
              <c:numCache>
                <c:formatCode>0.0</c:formatCode>
                <c:ptCount val="5"/>
                <c:pt idx="0">
                  <c:v>90</c:v>
                </c:pt>
                <c:pt idx="1">
                  <c:v>91.6</c:v>
                </c:pt>
                <c:pt idx="2">
                  <c:v>83.3</c:v>
                </c:pt>
                <c:pt idx="3">
                  <c:v>100</c:v>
                </c:pt>
                <c:pt idx="4">
                  <c:v>83.3</c:v>
                </c:pt>
              </c:numCache>
            </c:numRef>
          </c:val>
        </c:ser>
        <c:ser>
          <c:idx val="14"/>
          <c:order val="14"/>
          <c:tx>
            <c:strRef>
              <c:f>'درصدنهایی کسب شده'!$A$18</c:f>
              <c:strCache>
                <c:ptCount val="1"/>
                <c:pt idx="0">
                  <c:v>میانگین</c:v>
                </c:pt>
              </c:strCache>
            </c:strRef>
          </c:tx>
          <c:cat>
            <c:strRef>
              <c:f>'درصدنهایی کسب شده'!$B$3:$F$3</c:f>
              <c:strCache>
                <c:ptCount val="5"/>
                <c:pt idx="0">
                  <c:v>سازماندهی</c:v>
                </c:pt>
                <c:pt idx="1">
                  <c:v>پایش وارزشیابی</c:v>
                </c:pt>
                <c:pt idx="2">
                  <c:v>برنامه ریزی </c:v>
                </c:pt>
                <c:pt idx="3">
                  <c:v>هماهنگی</c:v>
                </c:pt>
                <c:pt idx="4">
                  <c:v>گزارش دهی</c:v>
                </c:pt>
              </c:strCache>
            </c:strRef>
          </c:cat>
          <c:val>
            <c:numRef>
              <c:f>'درصدنهایی کسب شده'!$B$18:$F$18</c:f>
              <c:numCache>
                <c:formatCode>0.0;[Red]0.0</c:formatCode>
                <c:ptCount val="5"/>
                <c:pt idx="0">
                  <c:v>78.214285714285708</c:v>
                </c:pt>
                <c:pt idx="1">
                  <c:v>65.742857142857147</c:v>
                </c:pt>
                <c:pt idx="2">
                  <c:v>69.792857142857144</c:v>
                </c:pt>
                <c:pt idx="3">
                  <c:v>84.821428571428569</c:v>
                </c:pt>
                <c:pt idx="4">
                  <c:v>78.528571428571425</c:v>
                </c:pt>
              </c:numCache>
            </c:numRef>
          </c:val>
        </c:ser>
        <c:marker val="1"/>
        <c:axId val="63368576"/>
        <c:axId val="63452288"/>
      </c:lineChart>
      <c:catAx>
        <c:axId val="6336857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63452288"/>
        <c:crosses val="autoZero"/>
        <c:auto val="1"/>
        <c:lblAlgn val="ctr"/>
        <c:lblOffset val="100"/>
      </c:catAx>
      <c:valAx>
        <c:axId val="63452288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6336857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US"/>
          </a:pPr>
          <a:endParaRPr lang="fa-IR"/>
        </a:p>
      </c:txPr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plotArea>
      <c:layout/>
      <c:lineChart>
        <c:grouping val="standard"/>
        <c:ser>
          <c:idx val="0"/>
          <c:order val="0"/>
          <c:tx>
            <c:strRef>
              <c:f>'درصدنهایی کسب شده'!$B$3</c:f>
              <c:strCache>
                <c:ptCount val="1"/>
                <c:pt idx="0">
                  <c:v>سازماندهی</c:v>
                </c:pt>
              </c:strCache>
            </c:strRef>
          </c:tx>
          <c:cat>
            <c:strRef>
              <c:f>'درصدنهایی کسب شده'!$A$4:$A$18</c:f>
              <c:strCache>
                <c:ptCount val="15"/>
                <c:pt idx="0">
                  <c:v>اسلام آباد غرب</c:v>
                </c:pt>
                <c:pt idx="1">
                  <c:v>پاوه</c:v>
                </c:pt>
                <c:pt idx="2">
                  <c:v>ثلاث</c:v>
                </c:pt>
                <c:pt idx="3">
                  <c:v>جوانرود</c:v>
                </c:pt>
                <c:pt idx="4">
                  <c:v>دالاهو</c:v>
                </c:pt>
                <c:pt idx="5">
                  <c:v>روانسر</c:v>
                </c:pt>
                <c:pt idx="6">
                  <c:v>سرپل ذهاب</c:v>
                </c:pt>
                <c:pt idx="7">
                  <c:v>سنقر</c:v>
                </c:pt>
                <c:pt idx="8">
                  <c:v>صحنه</c:v>
                </c:pt>
                <c:pt idx="9">
                  <c:v>قصرشیرین</c:v>
                </c:pt>
                <c:pt idx="10">
                  <c:v>کرمانشاه</c:v>
                </c:pt>
                <c:pt idx="11">
                  <c:v>کنگاور</c:v>
                </c:pt>
                <c:pt idx="12">
                  <c:v>گیلانغرب</c:v>
                </c:pt>
                <c:pt idx="13">
                  <c:v>هرسین</c:v>
                </c:pt>
                <c:pt idx="14">
                  <c:v>میانگین</c:v>
                </c:pt>
              </c:strCache>
            </c:strRef>
          </c:cat>
          <c:val>
            <c:numRef>
              <c:f>'درصدنهایی کسب شده'!$B$4:$B$18</c:f>
              <c:numCache>
                <c:formatCode>0.0</c:formatCode>
                <c:ptCount val="15"/>
                <c:pt idx="0">
                  <c:v>80</c:v>
                </c:pt>
                <c:pt idx="1">
                  <c:v>85</c:v>
                </c:pt>
                <c:pt idx="2">
                  <c:v>70</c:v>
                </c:pt>
                <c:pt idx="3">
                  <c:v>75</c:v>
                </c:pt>
                <c:pt idx="4">
                  <c:v>100</c:v>
                </c:pt>
                <c:pt idx="5">
                  <c:v>80</c:v>
                </c:pt>
                <c:pt idx="6">
                  <c:v>65</c:v>
                </c:pt>
                <c:pt idx="7">
                  <c:v>80</c:v>
                </c:pt>
                <c:pt idx="8">
                  <c:v>70</c:v>
                </c:pt>
                <c:pt idx="9">
                  <c:v>80</c:v>
                </c:pt>
                <c:pt idx="10">
                  <c:v>85</c:v>
                </c:pt>
                <c:pt idx="11">
                  <c:v>60</c:v>
                </c:pt>
                <c:pt idx="12">
                  <c:v>75</c:v>
                </c:pt>
                <c:pt idx="13">
                  <c:v>90</c:v>
                </c:pt>
                <c:pt idx="14" formatCode="0.0;[Red]0.0">
                  <c:v>78.214285714285708</c:v>
                </c:pt>
              </c:numCache>
            </c:numRef>
          </c:val>
        </c:ser>
        <c:ser>
          <c:idx val="1"/>
          <c:order val="1"/>
          <c:tx>
            <c:strRef>
              <c:f>'درصدنهایی کسب شده'!$C$3</c:f>
              <c:strCache>
                <c:ptCount val="1"/>
                <c:pt idx="0">
                  <c:v>پایش وارزشیابی</c:v>
                </c:pt>
              </c:strCache>
            </c:strRef>
          </c:tx>
          <c:cat>
            <c:strRef>
              <c:f>'درصدنهایی کسب شده'!$A$4:$A$18</c:f>
              <c:strCache>
                <c:ptCount val="15"/>
                <c:pt idx="0">
                  <c:v>اسلام آباد غرب</c:v>
                </c:pt>
                <c:pt idx="1">
                  <c:v>پاوه</c:v>
                </c:pt>
                <c:pt idx="2">
                  <c:v>ثلاث</c:v>
                </c:pt>
                <c:pt idx="3">
                  <c:v>جوانرود</c:v>
                </c:pt>
                <c:pt idx="4">
                  <c:v>دالاهو</c:v>
                </c:pt>
                <c:pt idx="5">
                  <c:v>روانسر</c:v>
                </c:pt>
                <c:pt idx="6">
                  <c:v>سرپل ذهاب</c:v>
                </c:pt>
                <c:pt idx="7">
                  <c:v>سنقر</c:v>
                </c:pt>
                <c:pt idx="8">
                  <c:v>صحنه</c:v>
                </c:pt>
                <c:pt idx="9">
                  <c:v>قصرشیرین</c:v>
                </c:pt>
                <c:pt idx="10">
                  <c:v>کرمانشاه</c:v>
                </c:pt>
                <c:pt idx="11">
                  <c:v>کنگاور</c:v>
                </c:pt>
                <c:pt idx="12">
                  <c:v>گیلانغرب</c:v>
                </c:pt>
                <c:pt idx="13">
                  <c:v>هرسین</c:v>
                </c:pt>
                <c:pt idx="14">
                  <c:v>میانگین</c:v>
                </c:pt>
              </c:strCache>
            </c:strRef>
          </c:cat>
          <c:val>
            <c:numRef>
              <c:f>'درصدنهایی کسب شده'!$C$4:$C$18</c:f>
              <c:numCache>
                <c:formatCode>0.0</c:formatCode>
                <c:ptCount val="15"/>
                <c:pt idx="0">
                  <c:v>62.5</c:v>
                </c:pt>
                <c:pt idx="1">
                  <c:v>41.6</c:v>
                </c:pt>
                <c:pt idx="2">
                  <c:v>58.3</c:v>
                </c:pt>
                <c:pt idx="3">
                  <c:v>62.5</c:v>
                </c:pt>
                <c:pt idx="4">
                  <c:v>62.5</c:v>
                </c:pt>
                <c:pt idx="5">
                  <c:v>54.1</c:v>
                </c:pt>
                <c:pt idx="6">
                  <c:v>41.6</c:v>
                </c:pt>
                <c:pt idx="7">
                  <c:v>75</c:v>
                </c:pt>
                <c:pt idx="8">
                  <c:v>75</c:v>
                </c:pt>
                <c:pt idx="9">
                  <c:v>79.099999999999994</c:v>
                </c:pt>
                <c:pt idx="10">
                  <c:v>87.5</c:v>
                </c:pt>
                <c:pt idx="11">
                  <c:v>50</c:v>
                </c:pt>
                <c:pt idx="12">
                  <c:v>79.099999999999994</c:v>
                </c:pt>
                <c:pt idx="13">
                  <c:v>91.6</c:v>
                </c:pt>
                <c:pt idx="14" formatCode="0.0;[Red]0.0">
                  <c:v>65.742857142857147</c:v>
                </c:pt>
              </c:numCache>
            </c:numRef>
          </c:val>
        </c:ser>
        <c:ser>
          <c:idx val="2"/>
          <c:order val="2"/>
          <c:tx>
            <c:strRef>
              <c:f>'درصدنهایی کسب شده'!$D$3</c:f>
              <c:strCache>
                <c:ptCount val="1"/>
                <c:pt idx="0">
                  <c:v>برنامه ریزی </c:v>
                </c:pt>
              </c:strCache>
            </c:strRef>
          </c:tx>
          <c:cat>
            <c:strRef>
              <c:f>'درصدنهایی کسب شده'!$A$4:$A$18</c:f>
              <c:strCache>
                <c:ptCount val="15"/>
                <c:pt idx="0">
                  <c:v>اسلام آباد غرب</c:v>
                </c:pt>
                <c:pt idx="1">
                  <c:v>پاوه</c:v>
                </c:pt>
                <c:pt idx="2">
                  <c:v>ثلاث</c:v>
                </c:pt>
                <c:pt idx="3">
                  <c:v>جوانرود</c:v>
                </c:pt>
                <c:pt idx="4">
                  <c:v>دالاهو</c:v>
                </c:pt>
                <c:pt idx="5">
                  <c:v>روانسر</c:v>
                </c:pt>
                <c:pt idx="6">
                  <c:v>سرپل ذهاب</c:v>
                </c:pt>
                <c:pt idx="7">
                  <c:v>سنقر</c:v>
                </c:pt>
                <c:pt idx="8">
                  <c:v>صحنه</c:v>
                </c:pt>
                <c:pt idx="9">
                  <c:v>قصرشیرین</c:v>
                </c:pt>
                <c:pt idx="10">
                  <c:v>کرمانشاه</c:v>
                </c:pt>
                <c:pt idx="11">
                  <c:v>کنگاور</c:v>
                </c:pt>
                <c:pt idx="12">
                  <c:v>گیلانغرب</c:v>
                </c:pt>
                <c:pt idx="13">
                  <c:v>هرسین</c:v>
                </c:pt>
                <c:pt idx="14">
                  <c:v>میانگین</c:v>
                </c:pt>
              </c:strCache>
            </c:strRef>
          </c:cat>
          <c:val>
            <c:numRef>
              <c:f>'درصدنهایی کسب شده'!$D$4:$D$18</c:f>
              <c:numCache>
                <c:formatCode>0.0</c:formatCode>
                <c:ptCount val="15"/>
                <c:pt idx="0">
                  <c:v>75</c:v>
                </c:pt>
                <c:pt idx="1">
                  <c:v>75</c:v>
                </c:pt>
                <c:pt idx="2">
                  <c:v>61.1</c:v>
                </c:pt>
                <c:pt idx="3">
                  <c:v>66.5</c:v>
                </c:pt>
                <c:pt idx="4">
                  <c:v>77.7</c:v>
                </c:pt>
                <c:pt idx="5">
                  <c:v>66.599999999999994</c:v>
                </c:pt>
                <c:pt idx="6">
                  <c:v>66.599999999999994</c:v>
                </c:pt>
                <c:pt idx="7">
                  <c:v>80.5</c:v>
                </c:pt>
                <c:pt idx="8">
                  <c:v>77.7</c:v>
                </c:pt>
                <c:pt idx="9">
                  <c:v>75</c:v>
                </c:pt>
                <c:pt idx="10">
                  <c:v>61.1</c:v>
                </c:pt>
                <c:pt idx="11">
                  <c:v>66.599999999999994</c:v>
                </c:pt>
                <c:pt idx="12">
                  <c:v>44.4</c:v>
                </c:pt>
                <c:pt idx="13">
                  <c:v>83.3</c:v>
                </c:pt>
                <c:pt idx="14" formatCode="0.0;[Red]0.0">
                  <c:v>69.792857142857144</c:v>
                </c:pt>
              </c:numCache>
            </c:numRef>
          </c:val>
        </c:ser>
        <c:ser>
          <c:idx val="3"/>
          <c:order val="3"/>
          <c:tx>
            <c:strRef>
              <c:f>'درصدنهایی کسب شده'!$E$3</c:f>
              <c:strCache>
                <c:ptCount val="1"/>
                <c:pt idx="0">
                  <c:v>هماهنگی</c:v>
                </c:pt>
              </c:strCache>
            </c:strRef>
          </c:tx>
          <c:cat>
            <c:strRef>
              <c:f>'درصدنهایی کسب شده'!$A$4:$A$18</c:f>
              <c:strCache>
                <c:ptCount val="15"/>
                <c:pt idx="0">
                  <c:v>اسلام آباد غرب</c:v>
                </c:pt>
                <c:pt idx="1">
                  <c:v>پاوه</c:v>
                </c:pt>
                <c:pt idx="2">
                  <c:v>ثلاث</c:v>
                </c:pt>
                <c:pt idx="3">
                  <c:v>جوانرود</c:v>
                </c:pt>
                <c:pt idx="4">
                  <c:v>دالاهو</c:v>
                </c:pt>
                <c:pt idx="5">
                  <c:v>روانسر</c:v>
                </c:pt>
                <c:pt idx="6">
                  <c:v>سرپل ذهاب</c:v>
                </c:pt>
                <c:pt idx="7">
                  <c:v>سنقر</c:v>
                </c:pt>
                <c:pt idx="8">
                  <c:v>صحنه</c:v>
                </c:pt>
                <c:pt idx="9">
                  <c:v>قصرشیرین</c:v>
                </c:pt>
                <c:pt idx="10">
                  <c:v>کرمانشاه</c:v>
                </c:pt>
                <c:pt idx="11">
                  <c:v>کنگاور</c:v>
                </c:pt>
                <c:pt idx="12">
                  <c:v>گیلانغرب</c:v>
                </c:pt>
                <c:pt idx="13">
                  <c:v>هرسین</c:v>
                </c:pt>
                <c:pt idx="14">
                  <c:v>میانگین</c:v>
                </c:pt>
              </c:strCache>
            </c:strRef>
          </c:cat>
          <c:val>
            <c:numRef>
              <c:f>'درصدنهایی کسب شده'!$E$4:$E$18</c:f>
              <c:numCache>
                <c:formatCode>0.0</c:formatCode>
                <c:ptCount val="15"/>
                <c:pt idx="0">
                  <c:v>75</c:v>
                </c:pt>
                <c:pt idx="1">
                  <c:v>100</c:v>
                </c:pt>
                <c:pt idx="2">
                  <c:v>50</c:v>
                </c:pt>
                <c:pt idx="3">
                  <c:v>100</c:v>
                </c:pt>
                <c:pt idx="4">
                  <c:v>75</c:v>
                </c:pt>
                <c:pt idx="5">
                  <c:v>50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75</c:v>
                </c:pt>
                <c:pt idx="10">
                  <c:v>100</c:v>
                </c:pt>
                <c:pt idx="11">
                  <c:v>100</c:v>
                </c:pt>
                <c:pt idx="12">
                  <c:v>62.5</c:v>
                </c:pt>
                <c:pt idx="13">
                  <c:v>100</c:v>
                </c:pt>
                <c:pt idx="14" formatCode="0.0;[Red]0.0">
                  <c:v>84.821428571428569</c:v>
                </c:pt>
              </c:numCache>
            </c:numRef>
          </c:val>
        </c:ser>
        <c:ser>
          <c:idx val="4"/>
          <c:order val="4"/>
          <c:tx>
            <c:strRef>
              <c:f>'درصدنهایی کسب شده'!$F$3</c:f>
              <c:strCache>
                <c:ptCount val="1"/>
                <c:pt idx="0">
                  <c:v>گزارش دهی</c:v>
                </c:pt>
              </c:strCache>
            </c:strRef>
          </c:tx>
          <c:cat>
            <c:strRef>
              <c:f>'درصدنهایی کسب شده'!$A$4:$A$18</c:f>
              <c:strCache>
                <c:ptCount val="15"/>
                <c:pt idx="0">
                  <c:v>اسلام آباد غرب</c:v>
                </c:pt>
                <c:pt idx="1">
                  <c:v>پاوه</c:v>
                </c:pt>
                <c:pt idx="2">
                  <c:v>ثلاث</c:v>
                </c:pt>
                <c:pt idx="3">
                  <c:v>جوانرود</c:v>
                </c:pt>
                <c:pt idx="4">
                  <c:v>دالاهو</c:v>
                </c:pt>
                <c:pt idx="5">
                  <c:v>روانسر</c:v>
                </c:pt>
                <c:pt idx="6">
                  <c:v>سرپل ذهاب</c:v>
                </c:pt>
                <c:pt idx="7">
                  <c:v>سنقر</c:v>
                </c:pt>
                <c:pt idx="8">
                  <c:v>صحنه</c:v>
                </c:pt>
                <c:pt idx="9">
                  <c:v>قصرشیرین</c:v>
                </c:pt>
                <c:pt idx="10">
                  <c:v>کرمانشاه</c:v>
                </c:pt>
                <c:pt idx="11">
                  <c:v>کنگاور</c:v>
                </c:pt>
                <c:pt idx="12">
                  <c:v>گیلانغرب</c:v>
                </c:pt>
                <c:pt idx="13">
                  <c:v>هرسین</c:v>
                </c:pt>
                <c:pt idx="14">
                  <c:v>میانگین</c:v>
                </c:pt>
              </c:strCache>
            </c:strRef>
          </c:cat>
          <c:val>
            <c:numRef>
              <c:f>'درصدنهایی کسب شده'!$F$4:$F$18</c:f>
              <c:numCache>
                <c:formatCode>0.0</c:formatCode>
                <c:ptCount val="15"/>
                <c:pt idx="0">
                  <c:v>66.599999999999994</c:v>
                </c:pt>
                <c:pt idx="1">
                  <c:v>66.599999999999994</c:v>
                </c:pt>
                <c:pt idx="2">
                  <c:v>66.599999999999994</c:v>
                </c:pt>
                <c:pt idx="3">
                  <c:v>83.3</c:v>
                </c:pt>
                <c:pt idx="4">
                  <c:v>83.3</c:v>
                </c:pt>
                <c:pt idx="5">
                  <c:v>66.599999999999994</c:v>
                </c:pt>
                <c:pt idx="6">
                  <c:v>83.3</c:v>
                </c:pt>
                <c:pt idx="7">
                  <c:v>83.3</c:v>
                </c:pt>
                <c:pt idx="8">
                  <c:v>83.3</c:v>
                </c:pt>
                <c:pt idx="9">
                  <c:v>91.6</c:v>
                </c:pt>
                <c:pt idx="10">
                  <c:v>100</c:v>
                </c:pt>
                <c:pt idx="11">
                  <c:v>66.599999999999994</c:v>
                </c:pt>
                <c:pt idx="12">
                  <c:v>75</c:v>
                </c:pt>
                <c:pt idx="13">
                  <c:v>83.3</c:v>
                </c:pt>
                <c:pt idx="14" formatCode="0.0;[Red]0.0">
                  <c:v>78.528571428571425</c:v>
                </c:pt>
              </c:numCache>
            </c:numRef>
          </c:val>
        </c:ser>
        <c:marker val="1"/>
        <c:axId val="63491072"/>
        <c:axId val="63509248"/>
      </c:lineChart>
      <c:catAx>
        <c:axId val="6349107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63509248"/>
        <c:crosses val="autoZero"/>
        <c:auto val="1"/>
        <c:lblAlgn val="ctr"/>
        <c:lblOffset val="100"/>
      </c:catAx>
      <c:valAx>
        <c:axId val="63509248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6349107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US"/>
          </a:pPr>
          <a:endParaRPr lang="fa-IR"/>
        </a:p>
      </c:txPr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19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95250</xdr:colOff>
      <xdr:row>2</xdr:row>
      <xdr:rowOff>147637</xdr:rowOff>
    </xdr:from>
    <xdr:to>
      <xdr:col>15</xdr:col>
      <xdr:colOff>476250</xdr:colOff>
      <xdr:row>17</xdr:row>
      <xdr:rowOff>23812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20</xdr:row>
      <xdr:rowOff>166687</xdr:rowOff>
    </xdr:from>
    <xdr:to>
      <xdr:col>15</xdr:col>
      <xdr:colOff>428625</xdr:colOff>
      <xdr:row>35</xdr:row>
      <xdr:rowOff>61912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19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95250</xdr:colOff>
      <xdr:row>2</xdr:row>
      <xdr:rowOff>147637</xdr:rowOff>
    </xdr:from>
    <xdr:to>
      <xdr:col>15</xdr:col>
      <xdr:colOff>476250</xdr:colOff>
      <xdr:row>17</xdr:row>
      <xdr:rowOff>23812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20</xdr:row>
      <xdr:rowOff>166687</xdr:rowOff>
    </xdr:from>
    <xdr:to>
      <xdr:col>15</xdr:col>
      <xdr:colOff>428625</xdr:colOff>
      <xdr:row>35</xdr:row>
      <xdr:rowOff>61912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670;&#1705;%20&#1604;&#1740;&#1587;&#1578;/&#1670;&#1705;%20&#1604;&#1740;&#1587;&#1578;%20&#1606;&#1607;&#1575;&#1740;&#1740;%20-&#1582;%20&#1580;&#1605;&#1588;&#1740;&#1583;&#1662;&#1608;&#1585;/&#1670;&#1705;%20&#1604;&#1740;&#1587;&#1578;%20100%20&#1587;&#1608;&#1575;&#1604;&#1740;%20&#1587;&#1578;&#1575;&#1583;%20%20&#1575;&#1587;&#1578;&#1575;&#1606;%20&#1582;&#1575;&#1606;&#1608;&#1575;&#1583;&#160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چک لیست پایش ستادی"/>
      <sheetName val="مقایسه نتایج نهایی"/>
      <sheetName val="Sheet3"/>
    </sheetNames>
    <sheetDataSet>
      <sheetData sheetId="0"/>
      <sheetData sheetId="1">
        <row r="1">
          <cell r="B1" t="str">
            <v>برنامه سلامت مادران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 t="str">
            <v>برنامه سلامت کودکان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 t="str">
            <v>برنامه سلامت باروری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 t="str">
            <v>برنامه بهبود تغذیه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 t="str">
            <v>برنامه سلامت میانسالان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F1" t="str">
            <v>برنامه سلامت سالمندان</v>
          </cell>
          <cell r="AG1">
            <v>0</v>
          </cell>
          <cell r="AH1">
            <v>0</v>
          </cell>
          <cell r="AI1">
            <v>0</v>
          </cell>
          <cell r="AJ1">
            <v>0</v>
          </cell>
          <cell r="AK1">
            <v>0</v>
          </cell>
          <cell r="AL1" t="str">
            <v>میانگین میانگین ها</v>
          </cell>
        </row>
        <row r="2">
          <cell r="B2" t="str">
            <v xml:space="preserve">برنامه ریزی </v>
          </cell>
          <cell r="C2" t="str">
            <v>سازماندهی</v>
          </cell>
          <cell r="D2" t="str">
            <v>پایش وارزشیابی</v>
          </cell>
          <cell r="E2" t="str">
            <v>گزارش دهی</v>
          </cell>
          <cell r="F2" t="str">
            <v>سایر فعالیتها</v>
          </cell>
          <cell r="G2" t="str">
            <v>میانگین</v>
          </cell>
          <cell r="H2" t="str">
            <v xml:space="preserve">برنامه ریزی </v>
          </cell>
          <cell r="I2" t="str">
            <v>سازماندهی</v>
          </cell>
          <cell r="J2" t="str">
            <v>پایش وارزشیابی</v>
          </cell>
          <cell r="K2" t="str">
            <v>گزارش دهی</v>
          </cell>
          <cell r="L2" t="str">
            <v>سایر فعالیتها</v>
          </cell>
          <cell r="M2" t="str">
            <v>میانگین</v>
          </cell>
          <cell r="N2" t="str">
            <v xml:space="preserve">برنامه ریزی </v>
          </cell>
          <cell r="O2" t="str">
            <v>سازماندهی</v>
          </cell>
          <cell r="P2" t="str">
            <v>پایش وارزشیابی</v>
          </cell>
          <cell r="Q2" t="str">
            <v>گزارش دهی</v>
          </cell>
          <cell r="R2" t="str">
            <v>سایر فعالیتها</v>
          </cell>
          <cell r="S2" t="str">
            <v>میانگین</v>
          </cell>
          <cell r="T2" t="str">
            <v xml:space="preserve">برنامه ریزی </v>
          </cell>
          <cell r="U2" t="str">
            <v>سازماندهی</v>
          </cell>
          <cell r="V2" t="str">
            <v>پایش وارزشیابی</v>
          </cell>
          <cell r="W2" t="str">
            <v>گزارش دهی</v>
          </cell>
          <cell r="X2" t="str">
            <v>سایر فعالیتها</v>
          </cell>
          <cell r="Y2" t="str">
            <v>میانگین</v>
          </cell>
          <cell r="Z2" t="str">
            <v xml:space="preserve">برنامه ریزی </v>
          </cell>
          <cell r="AA2" t="str">
            <v>سازماندهی</v>
          </cell>
          <cell r="AB2" t="str">
            <v>پایش وارزشیابی</v>
          </cell>
          <cell r="AC2" t="str">
            <v>گزارش دهی</v>
          </cell>
          <cell r="AD2" t="str">
            <v>سایر فعالیتها</v>
          </cell>
          <cell r="AE2" t="str">
            <v>میانگین</v>
          </cell>
          <cell r="AF2" t="str">
            <v xml:space="preserve">برنامه ریزی </v>
          </cell>
          <cell r="AG2" t="str">
            <v>سازماندهی</v>
          </cell>
          <cell r="AH2" t="str">
            <v>پایش وارزشیابی</v>
          </cell>
          <cell r="AI2" t="str">
            <v>گزارش دهی</v>
          </cell>
          <cell r="AJ2" t="str">
            <v>سایر فعالیتها</v>
          </cell>
          <cell r="AK2" t="str">
            <v>میانگین</v>
          </cell>
          <cell r="AL2">
            <v>0</v>
          </cell>
        </row>
        <row r="3">
          <cell r="A3" t="str">
            <v>پایش اول</v>
          </cell>
          <cell r="B3">
            <v>89</v>
          </cell>
          <cell r="C3">
            <v>79</v>
          </cell>
          <cell r="D3">
            <v>79</v>
          </cell>
          <cell r="E3">
            <v>75</v>
          </cell>
          <cell r="F3">
            <v>80</v>
          </cell>
          <cell r="G3">
            <v>80.400000000000006</v>
          </cell>
          <cell r="H3">
            <v>95</v>
          </cell>
          <cell r="I3">
            <v>78</v>
          </cell>
          <cell r="J3">
            <v>75</v>
          </cell>
          <cell r="K3">
            <v>68</v>
          </cell>
          <cell r="L3">
            <v>79</v>
          </cell>
          <cell r="M3">
            <v>79</v>
          </cell>
          <cell r="N3">
            <v>79</v>
          </cell>
          <cell r="O3">
            <v>90</v>
          </cell>
          <cell r="P3">
            <v>87</v>
          </cell>
          <cell r="Q3">
            <v>75</v>
          </cell>
          <cell r="R3">
            <v>90</v>
          </cell>
          <cell r="S3">
            <v>84.2</v>
          </cell>
          <cell r="T3">
            <v>79</v>
          </cell>
          <cell r="U3">
            <v>75</v>
          </cell>
          <cell r="V3">
            <v>90</v>
          </cell>
          <cell r="W3">
            <v>67</v>
          </cell>
          <cell r="X3">
            <v>80</v>
          </cell>
          <cell r="Y3">
            <v>78.2</v>
          </cell>
          <cell r="Z3">
            <v>75</v>
          </cell>
          <cell r="AA3">
            <v>80</v>
          </cell>
          <cell r="AB3">
            <v>80</v>
          </cell>
          <cell r="AC3">
            <v>78</v>
          </cell>
          <cell r="AD3">
            <v>70</v>
          </cell>
          <cell r="AE3">
            <v>76.599999999999994</v>
          </cell>
          <cell r="AF3">
            <v>85</v>
          </cell>
          <cell r="AG3">
            <v>54</v>
          </cell>
          <cell r="AH3">
            <v>54</v>
          </cell>
          <cell r="AI3">
            <v>57</v>
          </cell>
          <cell r="AJ3">
            <v>50</v>
          </cell>
          <cell r="AK3">
            <v>60</v>
          </cell>
          <cell r="AL3">
            <v>76.399999999999991</v>
          </cell>
        </row>
        <row r="4">
          <cell r="A4" t="str">
            <v>پایش دوم</v>
          </cell>
          <cell r="B4">
            <v>99</v>
          </cell>
          <cell r="C4">
            <v>90</v>
          </cell>
          <cell r="D4">
            <v>85</v>
          </cell>
          <cell r="E4">
            <v>90</v>
          </cell>
          <cell r="F4">
            <v>90</v>
          </cell>
          <cell r="G4">
            <v>90.8</v>
          </cell>
          <cell r="H4">
            <v>98</v>
          </cell>
          <cell r="I4">
            <v>98</v>
          </cell>
          <cell r="J4">
            <v>90</v>
          </cell>
          <cell r="K4">
            <v>90</v>
          </cell>
          <cell r="L4">
            <v>76</v>
          </cell>
          <cell r="M4">
            <v>90.4</v>
          </cell>
          <cell r="N4">
            <v>94</v>
          </cell>
          <cell r="O4">
            <v>100</v>
          </cell>
          <cell r="P4">
            <v>90</v>
          </cell>
          <cell r="Q4">
            <v>75</v>
          </cell>
          <cell r="R4">
            <v>100</v>
          </cell>
          <cell r="S4">
            <v>91.8</v>
          </cell>
          <cell r="T4">
            <v>89</v>
          </cell>
          <cell r="U4">
            <v>86</v>
          </cell>
          <cell r="V4">
            <v>95</v>
          </cell>
          <cell r="W4">
            <v>98</v>
          </cell>
          <cell r="X4">
            <v>85</v>
          </cell>
          <cell r="Y4">
            <v>90.6</v>
          </cell>
          <cell r="Z4">
            <v>85</v>
          </cell>
          <cell r="AA4">
            <v>86</v>
          </cell>
          <cell r="AB4">
            <v>75</v>
          </cell>
          <cell r="AC4">
            <v>89</v>
          </cell>
          <cell r="AD4">
            <v>75</v>
          </cell>
          <cell r="AE4">
            <v>82</v>
          </cell>
          <cell r="AF4">
            <v>90</v>
          </cell>
          <cell r="AG4">
            <v>78</v>
          </cell>
          <cell r="AH4">
            <v>75</v>
          </cell>
          <cell r="AI4">
            <v>78</v>
          </cell>
          <cell r="AJ4">
            <v>55</v>
          </cell>
          <cell r="AK4">
            <v>75.2</v>
          </cell>
          <cell r="AL4">
            <v>86.800000000000011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8"/>
  <sheetViews>
    <sheetView rightToLeft="1" workbookViewId="0">
      <selection sqref="A1:XFD1048576"/>
    </sheetView>
  </sheetViews>
  <sheetFormatPr defaultRowHeight="14.25"/>
  <cols>
    <col min="3" max="3" width="11" customWidth="1"/>
  </cols>
  <sheetData>
    <row r="3" spans="1:7">
      <c r="A3" s="40"/>
      <c r="B3" s="47" t="s">
        <v>2</v>
      </c>
      <c r="C3" s="47" t="s">
        <v>26</v>
      </c>
      <c r="D3" s="47" t="s">
        <v>57</v>
      </c>
      <c r="E3" s="47" t="s">
        <v>12</v>
      </c>
      <c r="F3" s="47" t="s">
        <v>8</v>
      </c>
    </row>
    <row r="4" spans="1:7">
      <c r="A4" s="41" t="s">
        <v>59</v>
      </c>
      <c r="B4" s="42">
        <v>80</v>
      </c>
      <c r="C4" s="45">
        <v>62.5</v>
      </c>
      <c r="D4" s="42">
        <v>75</v>
      </c>
      <c r="E4" s="42">
        <v>75</v>
      </c>
      <c r="F4" s="42">
        <v>66.599999999999994</v>
      </c>
      <c r="G4" s="46">
        <f>(F4+E4+D4+C4+B4)/5</f>
        <v>71.820000000000007</v>
      </c>
    </row>
    <row r="5" spans="1:7">
      <c r="A5" s="41" t="s">
        <v>60</v>
      </c>
      <c r="B5" s="42">
        <v>85</v>
      </c>
      <c r="C5" s="45">
        <v>41.6</v>
      </c>
      <c r="D5" s="42">
        <v>75</v>
      </c>
      <c r="E5" s="42">
        <v>100</v>
      </c>
      <c r="F5" s="42">
        <v>66.599999999999994</v>
      </c>
      <c r="G5" s="46">
        <f t="shared" ref="G5:G18" si="0">(F5+E5+D5+C5+B5)/5</f>
        <v>73.64</v>
      </c>
    </row>
    <row r="6" spans="1:7">
      <c r="A6" s="41" t="s">
        <v>61</v>
      </c>
      <c r="B6" s="42">
        <v>70</v>
      </c>
      <c r="C6" s="45">
        <v>58.3</v>
      </c>
      <c r="D6" s="42">
        <v>61.1</v>
      </c>
      <c r="E6" s="42">
        <v>50</v>
      </c>
      <c r="F6" s="42">
        <v>66.599999999999994</v>
      </c>
      <c r="G6" s="46">
        <f t="shared" si="0"/>
        <v>61.2</v>
      </c>
    </row>
    <row r="7" spans="1:7">
      <c r="A7" s="41" t="s">
        <v>62</v>
      </c>
      <c r="B7" s="42">
        <v>75</v>
      </c>
      <c r="C7" s="45">
        <v>62.5</v>
      </c>
      <c r="D7" s="42">
        <v>66.5</v>
      </c>
      <c r="E7" s="42">
        <v>100</v>
      </c>
      <c r="F7" s="42">
        <v>83.3</v>
      </c>
      <c r="G7" s="46">
        <f t="shared" si="0"/>
        <v>77.460000000000008</v>
      </c>
    </row>
    <row r="8" spans="1:7">
      <c r="A8" s="41" t="s">
        <v>63</v>
      </c>
      <c r="B8" s="42">
        <v>100</v>
      </c>
      <c r="C8" s="45">
        <v>62.5</v>
      </c>
      <c r="D8" s="42">
        <v>77.7</v>
      </c>
      <c r="E8" s="42">
        <v>75</v>
      </c>
      <c r="F8" s="42">
        <v>83.3</v>
      </c>
      <c r="G8" s="46">
        <f t="shared" si="0"/>
        <v>79.7</v>
      </c>
    </row>
    <row r="9" spans="1:7">
      <c r="A9" s="41" t="s">
        <v>64</v>
      </c>
      <c r="B9" s="42">
        <v>80</v>
      </c>
      <c r="C9" s="45">
        <v>54.1</v>
      </c>
      <c r="D9" s="42">
        <v>66.599999999999994</v>
      </c>
      <c r="E9" s="42">
        <v>50</v>
      </c>
      <c r="F9" s="42">
        <v>66.599999999999994</v>
      </c>
      <c r="G9" s="46">
        <f t="shared" si="0"/>
        <v>63.459999999999994</v>
      </c>
    </row>
    <row r="10" spans="1:7">
      <c r="A10" s="41" t="s">
        <v>65</v>
      </c>
      <c r="B10" s="42">
        <v>65</v>
      </c>
      <c r="C10" s="45">
        <v>41.6</v>
      </c>
      <c r="D10" s="42">
        <v>66.599999999999994</v>
      </c>
      <c r="E10" s="42">
        <v>100</v>
      </c>
      <c r="F10" s="42">
        <v>83.3</v>
      </c>
      <c r="G10" s="46">
        <f t="shared" si="0"/>
        <v>71.3</v>
      </c>
    </row>
    <row r="11" spans="1:7">
      <c r="A11" s="41" t="s">
        <v>66</v>
      </c>
      <c r="B11" s="42">
        <v>80</v>
      </c>
      <c r="C11" s="45">
        <v>75</v>
      </c>
      <c r="D11" s="42">
        <v>80.5</v>
      </c>
      <c r="E11" s="42">
        <v>100</v>
      </c>
      <c r="F11" s="42">
        <v>83.3</v>
      </c>
      <c r="G11" s="46">
        <f t="shared" si="0"/>
        <v>83.76</v>
      </c>
    </row>
    <row r="12" spans="1:7" ht="15">
      <c r="A12" s="41" t="s">
        <v>67</v>
      </c>
      <c r="B12" s="17">
        <v>70</v>
      </c>
      <c r="C12" s="17">
        <v>75</v>
      </c>
      <c r="D12" s="17">
        <v>77.7</v>
      </c>
      <c r="E12" s="17">
        <v>100</v>
      </c>
      <c r="F12" s="17">
        <v>83.3</v>
      </c>
      <c r="G12" s="46">
        <f t="shared" si="0"/>
        <v>81.2</v>
      </c>
    </row>
    <row r="13" spans="1:7">
      <c r="A13" s="41" t="s">
        <v>68</v>
      </c>
      <c r="B13" s="42">
        <v>80</v>
      </c>
      <c r="C13" s="45">
        <v>79.099999999999994</v>
      </c>
      <c r="D13" s="42">
        <v>75</v>
      </c>
      <c r="E13" s="42">
        <v>75</v>
      </c>
      <c r="F13" s="42">
        <v>91.6</v>
      </c>
      <c r="G13" s="46">
        <f t="shared" si="0"/>
        <v>80.14</v>
      </c>
    </row>
    <row r="14" spans="1:7">
      <c r="A14" s="41" t="s">
        <v>69</v>
      </c>
      <c r="B14" s="42">
        <v>85</v>
      </c>
      <c r="C14" s="45">
        <v>87.5</v>
      </c>
      <c r="D14" s="42">
        <v>61.1</v>
      </c>
      <c r="E14" s="42">
        <v>100</v>
      </c>
      <c r="F14" s="42">
        <v>100</v>
      </c>
      <c r="G14" s="46">
        <f t="shared" si="0"/>
        <v>86.72</v>
      </c>
    </row>
    <row r="15" spans="1:7" ht="15">
      <c r="A15" s="41" t="s">
        <v>70</v>
      </c>
      <c r="B15" s="17">
        <v>60</v>
      </c>
      <c r="C15" s="45">
        <v>50</v>
      </c>
      <c r="D15" s="42">
        <v>66.599999999999994</v>
      </c>
      <c r="E15" s="42">
        <v>100</v>
      </c>
      <c r="F15" s="42">
        <v>66.599999999999994</v>
      </c>
      <c r="G15" s="46">
        <f t="shared" si="0"/>
        <v>68.64</v>
      </c>
    </row>
    <row r="16" spans="1:7">
      <c r="A16" s="41" t="s">
        <v>71</v>
      </c>
      <c r="B16" s="42">
        <v>75</v>
      </c>
      <c r="C16" s="45">
        <v>79.099999999999994</v>
      </c>
      <c r="D16" s="42">
        <v>44.4</v>
      </c>
      <c r="E16" s="42">
        <v>62.5</v>
      </c>
      <c r="F16" s="42">
        <v>75</v>
      </c>
      <c r="G16" s="46">
        <f t="shared" si="0"/>
        <v>67.2</v>
      </c>
    </row>
    <row r="17" spans="1:7">
      <c r="A17" s="41" t="s">
        <v>72</v>
      </c>
      <c r="B17" s="42">
        <v>90</v>
      </c>
      <c r="C17" s="45">
        <v>91.6</v>
      </c>
      <c r="D17" s="42">
        <v>83.3</v>
      </c>
      <c r="E17" s="42">
        <v>100</v>
      </c>
      <c r="F17" s="42">
        <v>83.3</v>
      </c>
      <c r="G17" s="46">
        <f t="shared" si="0"/>
        <v>89.640000000000015</v>
      </c>
    </row>
    <row r="18" spans="1:7" ht="15">
      <c r="A18" s="43" t="s">
        <v>17</v>
      </c>
      <c r="B18" s="44">
        <f>AVERAGE(B4:B17)</f>
        <v>78.214285714285708</v>
      </c>
      <c r="C18" s="44">
        <f t="shared" ref="C18:F18" si="1">AVERAGE(C4:C17)</f>
        <v>65.742857142857147</v>
      </c>
      <c r="D18" s="44">
        <f t="shared" si="1"/>
        <v>69.792857142857144</v>
      </c>
      <c r="E18" s="44">
        <f t="shared" si="1"/>
        <v>84.821428571428569</v>
      </c>
      <c r="F18" s="44">
        <f t="shared" si="1"/>
        <v>78.528571428571425</v>
      </c>
      <c r="G18" s="46">
        <f t="shared" si="0"/>
        <v>75.42</v>
      </c>
    </row>
  </sheetData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5"/>
  <sheetViews>
    <sheetView rightToLeft="1" zoomScale="86" zoomScaleNormal="86" workbookViewId="0">
      <selection activeCell="H22" sqref="H22"/>
    </sheetView>
  </sheetViews>
  <sheetFormatPr defaultRowHeight="14.25"/>
  <cols>
    <col min="1" max="1" width="5" customWidth="1"/>
    <col min="2" max="2" width="7.375" customWidth="1"/>
    <col min="3" max="3" width="4.25" customWidth="1"/>
    <col min="4" max="4" width="78" customWidth="1"/>
    <col min="5" max="5" width="7.125" customWidth="1"/>
    <col min="6" max="6" width="6.75" customWidth="1"/>
    <col min="8" max="8" width="11.25" customWidth="1"/>
  </cols>
  <sheetData>
    <row r="1" spans="1:10" ht="18">
      <c r="A1" s="62" t="s">
        <v>81</v>
      </c>
      <c r="B1" s="62"/>
      <c r="C1" s="62"/>
      <c r="D1" s="62"/>
      <c r="E1" s="62"/>
      <c r="F1" s="62"/>
    </row>
    <row r="2" spans="1:10" ht="15" thickBot="1">
      <c r="A2" s="63" t="s">
        <v>54</v>
      </c>
      <c r="B2" s="63"/>
      <c r="C2" s="63"/>
      <c r="D2" s="63"/>
      <c r="E2" s="63"/>
      <c r="F2" s="63"/>
    </row>
    <row r="3" spans="1:10" ht="15.75" thickTop="1" thickBot="1">
      <c r="A3" s="64" t="s">
        <v>0</v>
      </c>
      <c r="B3" s="66" t="s">
        <v>1</v>
      </c>
      <c r="C3" s="68" t="s">
        <v>3</v>
      </c>
      <c r="D3" s="70" t="s">
        <v>4</v>
      </c>
      <c r="E3" s="72" t="s">
        <v>9</v>
      </c>
      <c r="F3" s="72"/>
      <c r="H3" s="49"/>
      <c r="I3" s="49" t="s">
        <v>5</v>
      </c>
      <c r="J3" s="49" t="s">
        <v>6</v>
      </c>
    </row>
    <row r="4" spans="1:10" ht="15.75" thickTop="1" thickBot="1">
      <c r="A4" s="78"/>
      <c r="B4" s="79"/>
      <c r="C4" s="69"/>
      <c r="D4" s="71"/>
      <c r="E4" s="3" t="s">
        <v>5</v>
      </c>
      <c r="F4" s="3" t="s">
        <v>6</v>
      </c>
      <c r="H4" s="11" t="s">
        <v>86</v>
      </c>
      <c r="I4" s="11">
        <v>90</v>
      </c>
      <c r="J4" s="11"/>
    </row>
    <row r="5" spans="1:10" ht="17.25" thickTop="1" thickBot="1">
      <c r="A5" s="80" t="s">
        <v>2</v>
      </c>
      <c r="B5" s="81" t="s">
        <v>23</v>
      </c>
      <c r="C5" s="7">
        <v>1</v>
      </c>
      <c r="D5" s="8" t="s">
        <v>18</v>
      </c>
      <c r="E5" s="6">
        <v>4</v>
      </c>
      <c r="F5" s="5"/>
      <c r="H5" s="11" t="s">
        <v>26</v>
      </c>
      <c r="I5" s="11">
        <v>91.6</v>
      </c>
      <c r="J5" s="11"/>
    </row>
    <row r="6" spans="1:10" ht="17.25" thickTop="1" thickBot="1">
      <c r="A6" s="80"/>
      <c r="B6" s="82"/>
      <c r="C6" s="7">
        <v>2</v>
      </c>
      <c r="D6" s="8" t="s">
        <v>19</v>
      </c>
      <c r="E6" s="6">
        <v>4</v>
      </c>
      <c r="F6" s="5"/>
      <c r="H6" s="11" t="s">
        <v>10</v>
      </c>
      <c r="I6" s="11">
        <v>83.3</v>
      </c>
      <c r="J6" s="11"/>
    </row>
    <row r="7" spans="1:10" ht="17.25" thickTop="1" thickBot="1">
      <c r="A7" s="80"/>
      <c r="B7" s="83" t="s">
        <v>24</v>
      </c>
      <c r="C7" s="9">
        <v>3</v>
      </c>
      <c r="D7" s="8" t="s">
        <v>20</v>
      </c>
      <c r="E7" s="4">
        <v>2</v>
      </c>
      <c r="F7" s="5"/>
      <c r="H7" s="11" t="s">
        <v>12</v>
      </c>
      <c r="I7" s="11">
        <v>100</v>
      </c>
      <c r="J7" s="11"/>
    </row>
    <row r="8" spans="1:10" ht="17.25" thickTop="1" thickBot="1">
      <c r="A8" s="80"/>
      <c r="B8" s="83"/>
      <c r="C8" s="9">
        <v>4</v>
      </c>
      <c r="D8" s="8" t="s">
        <v>21</v>
      </c>
      <c r="E8" s="4">
        <v>4</v>
      </c>
      <c r="F8" s="5"/>
      <c r="H8" s="11" t="s">
        <v>8</v>
      </c>
      <c r="I8" s="11">
        <v>83.3</v>
      </c>
      <c r="J8" s="11"/>
    </row>
    <row r="9" spans="1:10" ht="17.25" thickTop="1" thickBot="1">
      <c r="A9" s="80"/>
      <c r="B9" s="18" t="s">
        <v>11</v>
      </c>
      <c r="C9" s="9">
        <v>5</v>
      </c>
      <c r="D9" s="8" t="s">
        <v>22</v>
      </c>
      <c r="E9" s="4">
        <v>4</v>
      </c>
      <c r="F9" s="5"/>
      <c r="H9" s="48" t="s">
        <v>87</v>
      </c>
      <c r="I9" s="11"/>
      <c r="J9" s="11"/>
    </row>
    <row r="10" spans="1:10" ht="17.25" thickTop="1" thickBot="1">
      <c r="A10" s="80"/>
      <c r="B10" s="27"/>
      <c r="C10" s="19"/>
      <c r="D10" s="20" t="s">
        <v>25</v>
      </c>
      <c r="E10" s="21">
        <f>E5+E6+E7+E8+E9</f>
        <v>18</v>
      </c>
      <c r="F10" s="21">
        <f>F5+F6+F7+F8+F9</f>
        <v>0</v>
      </c>
    </row>
    <row r="11" spans="1:10" ht="17.25" thickTop="1" thickBot="1">
      <c r="A11" s="80"/>
      <c r="B11" s="27"/>
      <c r="C11" s="19"/>
      <c r="D11" s="20" t="s">
        <v>7</v>
      </c>
      <c r="E11" s="22">
        <f>E10*100/20</f>
        <v>90</v>
      </c>
      <c r="F11" s="22">
        <f>F10*100/20</f>
        <v>0</v>
      </c>
    </row>
    <row r="12" spans="1:10" ht="17.25" thickTop="1" thickBot="1">
      <c r="A12" s="84" t="s">
        <v>26</v>
      </c>
      <c r="B12" s="85" t="s">
        <v>27</v>
      </c>
      <c r="C12" s="2">
        <v>6</v>
      </c>
      <c r="D12" s="8" t="s">
        <v>28</v>
      </c>
      <c r="E12" s="4">
        <v>4</v>
      </c>
      <c r="F12" s="5"/>
    </row>
    <row r="13" spans="1:10" ht="17.25" thickTop="1" thickBot="1">
      <c r="A13" s="73"/>
      <c r="B13" s="77"/>
      <c r="C13" s="2">
        <v>7</v>
      </c>
      <c r="D13" s="8" t="s">
        <v>29</v>
      </c>
      <c r="E13" s="4">
        <v>4</v>
      </c>
      <c r="F13" s="5"/>
      <c r="J13" s="11"/>
    </row>
    <row r="14" spans="1:10" ht="17.25" thickTop="1" thickBot="1">
      <c r="A14" s="73"/>
      <c r="B14" s="77"/>
      <c r="C14" s="2">
        <v>8</v>
      </c>
      <c r="D14" s="8" t="s">
        <v>30</v>
      </c>
      <c r="E14" s="4">
        <v>2</v>
      </c>
      <c r="F14" s="5"/>
    </row>
    <row r="15" spans="1:10" ht="17.25" thickTop="1" thickBot="1">
      <c r="A15" s="73"/>
      <c r="B15" s="77"/>
      <c r="C15" s="2">
        <v>9</v>
      </c>
      <c r="D15" s="8" t="s">
        <v>31</v>
      </c>
      <c r="E15" s="4">
        <v>4</v>
      </c>
      <c r="F15" s="5"/>
    </row>
    <row r="16" spans="1:10" ht="17.25" thickTop="1" thickBot="1">
      <c r="A16" s="73"/>
      <c r="B16" s="77"/>
      <c r="C16" s="2">
        <v>10</v>
      </c>
      <c r="D16" s="8" t="s">
        <v>32</v>
      </c>
      <c r="E16" s="4">
        <v>4</v>
      </c>
      <c r="F16" s="5"/>
    </row>
    <row r="17" spans="1:14" ht="17.100000000000001" customHeight="1" thickTop="1" thickBot="1">
      <c r="A17" s="73"/>
      <c r="B17" s="86"/>
      <c r="C17" s="2">
        <v>11</v>
      </c>
      <c r="D17" s="8" t="s">
        <v>33</v>
      </c>
      <c r="E17" s="4">
        <v>4</v>
      </c>
      <c r="F17" s="5"/>
    </row>
    <row r="18" spans="1:14" ht="17.100000000000001" customHeight="1" thickTop="1" thickBot="1">
      <c r="A18" s="73"/>
      <c r="B18" s="28"/>
      <c r="C18" s="29"/>
      <c r="D18" s="20" t="s">
        <v>44</v>
      </c>
      <c r="E18" s="21">
        <f>E12+E13+E14+E15+E16+E17</f>
        <v>22</v>
      </c>
      <c r="F18" s="21">
        <f>F12+F13+F14+F15+F16+F17</f>
        <v>0</v>
      </c>
    </row>
    <row r="19" spans="1:14" ht="17.100000000000001" customHeight="1" thickTop="1" thickBot="1">
      <c r="A19" s="73"/>
      <c r="B19" s="28"/>
      <c r="C19" s="29"/>
      <c r="D19" s="20" t="s">
        <v>7</v>
      </c>
      <c r="E19" s="21">
        <f>E18*100/24</f>
        <v>91.666666666666671</v>
      </c>
      <c r="F19" s="21">
        <f>F18*100/24</f>
        <v>0</v>
      </c>
    </row>
    <row r="20" spans="1:14" ht="17.100000000000001" customHeight="1" thickTop="1" thickBot="1">
      <c r="A20" s="73" t="s">
        <v>10</v>
      </c>
      <c r="B20" s="76" t="s">
        <v>13</v>
      </c>
      <c r="C20" s="2">
        <v>12</v>
      </c>
      <c r="D20" s="8" t="s">
        <v>34</v>
      </c>
      <c r="E20" s="4">
        <v>4</v>
      </c>
      <c r="F20" s="5"/>
    </row>
    <row r="21" spans="1:14" ht="17.100000000000001" customHeight="1" thickTop="1" thickBot="1">
      <c r="A21" s="73"/>
      <c r="B21" s="77"/>
      <c r="C21" s="2">
        <v>13</v>
      </c>
      <c r="D21" s="8" t="s">
        <v>35</v>
      </c>
      <c r="E21" s="4">
        <v>4</v>
      </c>
      <c r="F21" s="5"/>
    </row>
    <row r="22" spans="1:14" ht="17.100000000000001" customHeight="1" thickTop="1" thickBot="1">
      <c r="A22" s="74"/>
      <c r="B22" s="61" t="s">
        <v>37</v>
      </c>
      <c r="C22" s="10">
        <v>14</v>
      </c>
      <c r="D22" s="8" t="s">
        <v>36</v>
      </c>
      <c r="E22" s="4">
        <v>2</v>
      </c>
      <c r="F22" s="5"/>
    </row>
    <row r="23" spans="1:14" ht="17.100000000000001" customHeight="1" thickTop="1" thickBot="1">
      <c r="A23" s="74"/>
      <c r="B23" s="61"/>
      <c r="C23" s="10">
        <v>15</v>
      </c>
      <c r="D23" s="8" t="s">
        <v>38</v>
      </c>
      <c r="E23" s="4">
        <v>2</v>
      </c>
      <c r="F23" s="5"/>
    </row>
    <row r="24" spans="1:14" ht="17.100000000000001" customHeight="1" thickTop="1" thickBot="1">
      <c r="A24" s="74"/>
      <c r="B24" s="61"/>
      <c r="C24" s="10">
        <v>16</v>
      </c>
      <c r="D24" s="8" t="s">
        <v>39</v>
      </c>
      <c r="E24" s="4">
        <v>4</v>
      </c>
      <c r="F24" s="5"/>
    </row>
    <row r="25" spans="1:14" ht="17.100000000000001" customHeight="1" thickTop="1" thickBot="1">
      <c r="A25" s="74"/>
      <c r="B25" s="61"/>
      <c r="C25" s="14">
        <v>17</v>
      </c>
      <c r="D25" s="16" t="s">
        <v>40</v>
      </c>
      <c r="E25" s="6">
        <v>4</v>
      </c>
      <c r="F25" s="5"/>
    </row>
    <row r="26" spans="1:14" ht="17.100000000000001" customHeight="1" thickTop="1" thickBot="1">
      <c r="A26" s="74"/>
      <c r="B26" s="61"/>
      <c r="C26" s="14">
        <v>18</v>
      </c>
      <c r="D26" s="16" t="s">
        <v>41</v>
      </c>
      <c r="E26" s="6">
        <v>2</v>
      </c>
      <c r="F26" s="5"/>
    </row>
    <row r="27" spans="1:14" ht="17.100000000000001" customHeight="1" thickTop="1" thickBot="1">
      <c r="A27" s="74"/>
      <c r="B27" s="61"/>
      <c r="C27" s="14">
        <v>19</v>
      </c>
      <c r="D27" s="16" t="s">
        <v>42</v>
      </c>
      <c r="E27" s="6">
        <v>4</v>
      </c>
      <c r="F27" s="5"/>
    </row>
    <row r="28" spans="1:14" ht="17.100000000000001" customHeight="1" thickTop="1" thickBot="1">
      <c r="A28" s="74"/>
      <c r="B28" s="15"/>
      <c r="C28" s="14">
        <v>20</v>
      </c>
      <c r="D28" s="16" t="s">
        <v>43</v>
      </c>
      <c r="E28" s="6">
        <v>4</v>
      </c>
      <c r="F28" s="5"/>
    </row>
    <row r="29" spans="1:14" ht="17.100000000000001" customHeight="1" thickTop="1" thickBot="1">
      <c r="A29" s="73"/>
      <c r="B29" s="30"/>
      <c r="C29" s="38"/>
      <c r="D29" s="24" t="s">
        <v>45</v>
      </c>
      <c r="E29" s="39">
        <f>E20+E21+E22+E23+E24+E25+E26+E27+E28</f>
        <v>30</v>
      </c>
      <c r="F29" s="23">
        <f>F20+F21+F22+F23+F24+F25+F26+F27+F28</f>
        <v>0</v>
      </c>
      <c r="G29" s="1"/>
      <c r="H29" s="1"/>
      <c r="I29" s="1"/>
      <c r="J29" s="1"/>
      <c r="K29" s="1"/>
      <c r="L29" s="1"/>
      <c r="M29" s="1"/>
    </row>
    <row r="30" spans="1:14" s="11" customFormat="1" ht="17.100000000000001" customHeight="1" thickTop="1" thickBot="1">
      <c r="A30" s="75"/>
      <c r="B30" s="32"/>
      <c r="C30" s="33"/>
      <c r="D30" s="24" t="s">
        <v>7</v>
      </c>
      <c r="E30" s="25">
        <f>E29*100/36</f>
        <v>83.333333333333329</v>
      </c>
      <c r="F30" s="25">
        <f>F29*100/36</f>
        <v>0</v>
      </c>
      <c r="G30" s="1"/>
      <c r="H30" s="1"/>
      <c r="I30" s="1"/>
      <c r="J30" s="1"/>
      <c r="K30" s="1"/>
      <c r="L30" s="1"/>
      <c r="M30" s="1"/>
      <c r="N30" s="12"/>
    </row>
    <row r="31" spans="1:14" s="1" customFormat="1" ht="17.100000000000001" customHeight="1" thickTop="1" thickBot="1">
      <c r="A31" s="60" t="s">
        <v>12</v>
      </c>
      <c r="B31" s="61" t="s">
        <v>12</v>
      </c>
      <c r="C31" s="10">
        <v>21</v>
      </c>
      <c r="D31" s="16" t="s">
        <v>46</v>
      </c>
      <c r="E31" s="4">
        <v>4</v>
      </c>
      <c r="F31" s="5"/>
    </row>
    <row r="32" spans="1:14" s="1" customFormat="1" ht="17.100000000000001" customHeight="1" thickTop="1" thickBot="1">
      <c r="A32" s="60"/>
      <c r="B32" s="61"/>
      <c r="C32" s="10">
        <v>22</v>
      </c>
      <c r="D32" s="16" t="s">
        <v>47</v>
      </c>
      <c r="E32" s="4">
        <v>4</v>
      </c>
      <c r="F32" s="5"/>
      <c r="J32" s="13"/>
    </row>
    <row r="33" spans="1:6" s="1" customFormat="1" ht="16.5" thickTop="1">
      <c r="A33" s="60"/>
      <c r="B33" s="34"/>
      <c r="C33" s="31"/>
      <c r="D33" s="26" t="s">
        <v>49</v>
      </c>
      <c r="E33" s="23">
        <f>E31+E32</f>
        <v>8</v>
      </c>
      <c r="F33" s="23">
        <f>F31+F32</f>
        <v>0</v>
      </c>
    </row>
    <row r="34" spans="1:6" ht="15.75">
      <c r="A34" s="60"/>
      <c r="B34" s="35"/>
      <c r="C34" s="33"/>
      <c r="D34" s="24" t="s">
        <v>7</v>
      </c>
      <c r="E34" s="25">
        <f>E33*100/8</f>
        <v>100</v>
      </c>
      <c r="F34" s="25">
        <f>F33*100/8</f>
        <v>0</v>
      </c>
    </row>
    <row r="35" spans="1:6" ht="18">
      <c r="A35" s="62" t="s">
        <v>56</v>
      </c>
      <c r="B35" s="62"/>
      <c r="C35" s="62"/>
      <c r="D35" s="62"/>
      <c r="E35" s="62"/>
      <c r="F35" s="62"/>
    </row>
    <row r="36" spans="1:6" ht="15" thickBot="1">
      <c r="A36" s="63" t="s">
        <v>55</v>
      </c>
      <c r="B36" s="63"/>
      <c r="C36" s="63"/>
      <c r="D36" s="63"/>
      <c r="E36" s="63"/>
      <c r="F36" s="63"/>
    </row>
    <row r="37" spans="1:6" ht="15.75" thickTop="1" thickBot="1">
      <c r="A37" s="64" t="s">
        <v>0</v>
      </c>
      <c r="B37" s="66" t="s">
        <v>1</v>
      </c>
      <c r="C37" s="68" t="s">
        <v>3</v>
      </c>
      <c r="D37" s="70" t="s">
        <v>4</v>
      </c>
      <c r="E37" s="72" t="s">
        <v>9</v>
      </c>
      <c r="F37" s="72"/>
    </row>
    <row r="38" spans="1:6" ht="15.75" thickTop="1" thickBot="1">
      <c r="A38" s="65"/>
      <c r="B38" s="67"/>
      <c r="C38" s="69"/>
      <c r="D38" s="71"/>
      <c r="E38" s="3" t="s">
        <v>5</v>
      </c>
      <c r="F38" s="3" t="s">
        <v>6</v>
      </c>
    </row>
    <row r="39" spans="1:6" ht="17.25" thickTop="1" thickBot="1">
      <c r="A39" s="50" t="s">
        <v>8</v>
      </c>
      <c r="B39" s="53" t="s">
        <v>48</v>
      </c>
      <c r="C39" s="9">
        <v>23</v>
      </c>
      <c r="D39" s="16" t="s">
        <v>52</v>
      </c>
      <c r="E39" s="4">
        <v>4</v>
      </c>
      <c r="F39" s="5"/>
    </row>
    <row r="40" spans="1:6" ht="17.25" thickTop="1" thickBot="1">
      <c r="A40" s="51"/>
      <c r="B40" s="53"/>
      <c r="C40" s="9">
        <v>24</v>
      </c>
      <c r="D40" s="16" t="s">
        <v>50</v>
      </c>
      <c r="E40" s="4">
        <v>4</v>
      </c>
      <c r="F40" s="5"/>
    </row>
    <row r="41" spans="1:6" ht="17.25" thickTop="1" thickBot="1">
      <c r="A41" s="51"/>
      <c r="B41" s="53"/>
      <c r="C41" s="9">
        <v>25</v>
      </c>
      <c r="D41" s="16" t="s">
        <v>51</v>
      </c>
      <c r="E41" s="4">
        <v>2</v>
      </c>
      <c r="F41" s="5"/>
    </row>
    <row r="42" spans="1:6" ht="17.25" thickTop="1" thickBot="1">
      <c r="A42" s="51"/>
      <c r="B42" s="36"/>
      <c r="C42" s="19"/>
      <c r="D42" s="20" t="s">
        <v>53</v>
      </c>
      <c r="E42" s="21">
        <f>E39+E40+E41</f>
        <v>10</v>
      </c>
      <c r="F42" s="21">
        <f>F39+F40+F41</f>
        <v>0</v>
      </c>
    </row>
    <row r="43" spans="1:6" ht="48.75" thickTop="1" thickBot="1">
      <c r="A43" s="52"/>
      <c r="B43" s="36"/>
      <c r="C43" s="19"/>
      <c r="D43" s="20" t="s">
        <v>7</v>
      </c>
      <c r="E43" s="21">
        <f>E42*100/12</f>
        <v>83.333333333333329</v>
      </c>
      <c r="F43" s="21">
        <f>F42*100/12</f>
        <v>0</v>
      </c>
    </row>
    <row r="44" spans="1:6" ht="16.5" thickTop="1">
      <c r="A44" s="54" t="s">
        <v>14</v>
      </c>
      <c r="B44" s="56" t="s">
        <v>15</v>
      </c>
      <c r="C44" s="56"/>
      <c r="D44" s="57"/>
      <c r="E44" s="37">
        <f>E10+E18+E29+E33+E42</f>
        <v>88</v>
      </c>
      <c r="F44" s="37">
        <f>F10+F18+F29+F33+F42</f>
        <v>0</v>
      </c>
    </row>
    <row r="45" spans="1:6" ht="16.5" thickBot="1">
      <c r="A45" s="55"/>
      <c r="B45" s="58" t="s">
        <v>16</v>
      </c>
      <c r="C45" s="58"/>
      <c r="D45" s="59"/>
      <c r="E45" s="37">
        <f>E44</f>
        <v>88</v>
      </c>
      <c r="F45" s="37">
        <f>F11+F19+F30+F34+F43</f>
        <v>0</v>
      </c>
    </row>
  </sheetData>
  <mergeCells count="29">
    <mergeCell ref="A20:A30"/>
    <mergeCell ref="B20:B21"/>
    <mergeCell ref="B22:B27"/>
    <mergeCell ref="A1:F1"/>
    <mergeCell ref="A2:F2"/>
    <mergeCell ref="A3:A4"/>
    <mergeCell ref="B3:B4"/>
    <mergeCell ref="C3:C4"/>
    <mergeCell ref="D3:D4"/>
    <mergeCell ref="E3:F3"/>
    <mergeCell ref="A5:A11"/>
    <mergeCell ref="B5:B6"/>
    <mergeCell ref="B7:B8"/>
    <mergeCell ref="A12:A19"/>
    <mergeCell ref="B12:B17"/>
    <mergeCell ref="A31:A34"/>
    <mergeCell ref="B31:B32"/>
    <mergeCell ref="A35:F35"/>
    <mergeCell ref="A36:F36"/>
    <mergeCell ref="A37:A38"/>
    <mergeCell ref="B37:B38"/>
    <mergeCell ref="C37:C38"/>
    <mergeCell ref="D37:D38"/>
    <mergeCell ref="E37:F37"/>
    <mergeCell ref="A39:A43"/>
    <mergeCell ref="B39:B41"/>
    <mergeCell ref="A44:A45"/>
    <mergeCell ref="B44:D44"/>
    <mergeCell ref="B45:D4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5"/>
  <sheetViews>
    <sheetView rightToLeft="1" topLeftCell="A31" zoomScale="80" zoomScaleNormal="80" workbookViewId="0">
      <selection activeCell="G48" sqref="G48"/>
    </sheetView>
  </sheetViews>
  <sheetFormatPr defaultRowHeight="14.25"/>
  <cols>
    <col min="1" max="1" width="5" customWidth="1"/>
    <col min="2" max="2" width="7.375" customWidth="1"/>
    <col min="3" max="3" width="4.25" customWidth="1"/>
    <col min="4" max="4" width="78" customWidth="1"/>
    <col min="5" max="5" width="7.125" customWidth="1"/>
    <col min="6" max="6" width="6.75" customWidth="1"/>
    <col min="8" max="8" width="10.375" customWidth="1"/>
  </cols>
  <sheetData>
    <row r="1" spans="1:10" ht="18">
      <c r="A1" s="62" t="s">
        <v>82</v>
      </c>
      <c r="B1" s="62"/>
      <c r="C1" s="62"/>
      <c r="D1" s="62"/>
      <c r="E1" s="62"/>
      <c r="F1" s="62"/>
    </row>
    <row r="2" spans="1:10" ht="15" thickBot="1">
      <c r="A2" s="63" t="s">
        <v>54</v>
      </c>
      <c r="B2" s="63"/>
      <c r="C2" s="63"/>
      <c r="D2" s="63"/>
      <c r="E2" s="63"/>
      <c r="F2" s="63"/>
    </row>
    <row r="3" spans="1:10" ht="15.75" thickTop="1" thickBot="1">
      <c r="A3" s="64" t="s">
        <v>0</v>
      </c>
      <c r="B3" s="66" t="s">
        <v>1</v>
      </c>
      <c r="C3" s="68" t="s">
        <v>3</v>
      </c>
      <c r="D3" s="70" t="s">
        <v>4</v>
      </c>
      <c r="E3" s="72" t="s">
        <v>9</v>
      </c>
      <c r="F3" s="72"/>
      <c r="H3" s="49"/>
      <c r="I3" s="49" t="s">
        <v>5</v>
      </c>
      <c r="J3" s="49" t="s">
        <v>6</v>
      </c>
    </row>
    <row r="4" spans="1:10" ht="15.75" thickTop="1" thickBot="1">
      <c r="A4" s="78"/>
      <c r="B4" s="79"/>
      <c r="C4" s="69"/>
      <c r="D4" s="71"/>
      <c r="E4" s="3" t="s">
        <v>5</v>
      </c>
      <c r="F4" s="3" t="s">
        <v>6</v>
      </c>
      <c r="H4" s="11" t="s">
        <v>86</v>
      </c>
      <c r="I4" s="11">
        <v>75</v>
      </c>
      <c r="J4" s="11"/>
    </row>
    <row r="5" spans="1:10" ht="17.25" thickTop="1" thickBot="1">
      <c r="A5" s="80" t="s">
        <v>2</v>
      </c>
      <c r="B5" s="81" t="s">
        <v>23</v>
      </c>
      <c r="C5" s="7">
        <v>1</v>
      </c>
      <c r="D5" s="8" t="s">
        <v>18</v>
      </c>
      <c r="E5" s="6">
        <v>3</v>
      </c>
      <c r="F5" s="5"/>
      <c r="H5" s="11" t="s">
        <v>26</v>
      </c>
      <c r="I5" s="11">
        <v>62.5</v>
      </c>
      <c r="J5" s="11"/>
    </row>
    <row r="6" spans="1:10" ht="17.25" thickTop="1" thickBot="1">
      <c r="A6" s="80"/>
      <c r="B6" s="82"/>
      <c r="C6" s="7">
        <v>2</v>
      </c>
      <c r="D6" s="8" t="s">
        <v>19</v>
      </c>
      <c r="E6" s="6">
        <v>3</v>
      </c>
      <c r="F6" s="5"/>
      <c r="H6" s="11" t="s">
        <v>10</v>
      </c>
      <c r="I6" s="11">
        <v>66.599999999999994</v>
      </c>
      <c r="J6" s="11"/>
    </row>
    <row r="7" spans="1:10" ht="17.25" thickTop="1" thickBot="1">
      <c r="A7" s="80"/>
      <c r="B7" s="83" t="s">
        <v>24</v>
      </c>
      <c r="C7" s="9">
        <v>3</v>
      </c>
      <c r="D7" s="8" t="s">
        <v>20</v>
      </c>
      <c r="E7" s="4">
        <v>3</v>
      </c>
      <c r="F7" s="5"/>
      <c r="H7" s="11" t="s">
        <v>12</v>
      </c>
      <c r="I7" s="11">
        <v>100</v>
      </c>
      <c r="J7" s="11"/>
    </row>
    <row r="8" spans="1:10" ht="17.25" thickTop="1" thickBot="1">
      <c r="A8" s="80"/>
      <c r="B8" s="83"/>
      <c r="C8" s="9">
        <v>4</v>
      </c>
      <c r="D8" s="8" t="s">
        <v>21</v>
      </c>
      <c r="E8" s="4">
        <v>3</v>
      </c>
      <c r="F8" s="5"/>
      <c r="H8" s="11" t="s">
        <v>8</v>
      </c>
      <c r="I8" s="11">
        <v>83.3</v>
      </c>
      <c r="J8" s="11"/>
    </row>
    <row r="9" spans="1:10" ht="17.25" thickTop="1" thickBot="1">
      <c r="A9" s="80"/>
      <c r="B9" s="18" t="s">
        <v>11</v>
      </c>
      <c r="C9" s="9">
        <v>5</v>
      </c>
      <c r="D9" s="8" t="s">
        <v>22</v>
      </c>
      <c r="E9" s="4">
        <v>3</v>
      </c>
      <c r="F9" s="5"/>
      <c r="H9" s="48" t="s">
        <v>87</v>
      </c>
      <c r="I9" s="11"/>
      <c r="J9" s="11"/>
    </row>
    <row r="10" spans="1:10" ht="17.25" thickTop="1" thickBot="1">
      <c r="A10" s="80"/>
      <c r="B10" s="27"/>
      <c r="C10" s="19"/>
      <c r="D10" s="20" t="s">
        <v>25</v>
      </c>
      <c r="E10" s="21">
        <f>E5+E6+E7+E8+E9</f>
        <v>15</v>
      </c>
      <c r="F10" s="21">
        <f>F5+F6+F7+F8+F9</f>
        <v>0</v>
      </c>
    </row>
    <row r="11" spans="1:10" ht="17.25" thickTop="1" thickBot="1">
      <c r="A11" s="80"/>
      <c r="B11" s="27"/>
      <c r="C11" s="19"/>
      <c r="D11" s="20" t="s">
        <v>7</v>
      </c>
      <c r="E11" s="22">
        <f>E10*100/20</f>
        <v>75</v>
      </c>
      <c r="F11" s="22">
        <f>F10*100/20</f>
        <v>0</v>
      </c>
    </row>
    <row r="12" spans="1:10" ht="17.25" thickTop="1" thickBot="1">
      <c r="A12" s="84" t="s">
        <v>26</v>
      </c>
      <c r="B12" s="85" t="s">
        <v>27</v>
      </c>
      <c r="C12" s="2">
        <v>6</v>
      </c>
      <c r="D12" s="8" t="s">
        <v>28</v>
      </c>
      <c r="E12" s="4">
        <v>3</v>
      </c>
      <c r="F12" s="5"/>
    </row>
    <row r="13" spans="1:10" ht="17.25" thickTop="1" thickBot="1">
      <c r="A13" s="73"/>
      <c r="B13" s="77"/>
      <c r="C13" s="2">
        <v>7</v>
      </c>
      <c r="D13" s="8" t="s">
        <v>29</v>
      </c>
      <c r="E13" s="4">
        <v>3</v>
      </c>
      <c r="F13" s="5"/>
      <c r="J13" s="11"/>
    </row>
    <row r="14" spans="1:10" ht="17.25" thickTop="1" thickBot="1">
      <c r="A14" s="73"/>
      <c r="B14" s="77"/>
      <c r="C14" s="2">
        <v>8</v>
      </c>
      <c r="D14" s="8" t="s">
        <v>30</v>
      </c>
      <c r="E14" s="4">
        <v>3</v>
      </c>
      <c r="F14" s="5"/>
    </row>
    <row r="15" spans="1:10" ht="17.25" thickTop="1" thickBot="1">
      <c r="A15" s="73"/>
      <c r="B15" s="77"/>
      <c r="C15" s="2">
        <v>9</v>
      </c>
      <c r="D15" s="8" t="s">
        <v>31</v>
      </c>
      <c r="E15" s="4">
        <v>3</v>
      </c>
      <c r="F15" s="5"/>
    </row>
    <row r="16" spans="1:10" ht="17.25" thickTop="1" thickBot="1">
      <c r="A16" s="73"/>
      <c r="B16" s="77"/>
      <c r="C16" s="2">
        <v>10</v>
      </c>
      <c r="D16" s="8" t="s">
        <v>32</v>
      </c>
      <c r="E16" s="4">
        <v>2</v>
      </c>
      <c r="F16" s="5"/>
    </row>
    <row r="17" spans="1:14" ht="17.100000000000001" customHeight="1" thickTop="1" thickBot="1">
      <c r="A17" s="73"/>
      <c r="B17" s="86"/>
      <c r="C17" s="2">
        <v>11</v>
      </c>
      <c r="D17" s="8" t="s">
        <v>33</v>
      </c>
      <c r="E17" s="4">
        <v>1</v>
      </c>
      <c r="F17" s="5"/>
    </row>
    <row r="18" spans="1:14" ht="17.100000000000001" customHeight="1" thickTop="1" thickBot="1">
      <c r="A18" s="73"/>
      <c r="B18" s="28"/>
      <c r="C18" s="29"/>
      <c r="D18" s="20" t="s">
        <v>44</v>
      </c>
      <c r="E18" s="21">
        <f>E12+E13+E14+E15+E16+E17</f>
        <v>15</v>
      </c>
      <c r="F18" s="21">
        <f>F12+F13+F14+F15+F16+F17</f>
        <v>0</v>
      </c>
    </row>
    <row r="19" spans="1:14" ht="17.100000000000001" customHeight="1" thickTop="1" thickBot="1">
      <c r="A19" s="73"/>
      <c r="B19" s="28"/>
      <c r="C19" s="29"/>
      <c r="D19" s="20" t="s">
        <v>7</v>
      </c>
      <c r="E19" s="21">
        <f>E18*100/24</f>
        <v>62.5</v>
      </c>
      <c r="F19" s="21">
        <f>F18*100/24</f>
        <v>0</v>
      </c>
    </row>
    <row r="20" spans="1:14" ht="17.100000000000001" customHeight="1" thickTop="1" thickBot="1">
      <c r="A20" s="73" t="s">
        <v>10</v>
      </c>
      <c r="B20" s="76" t="s">
        <v>13</v>
      </c>
      <c r="C20" s="2">
        <v>12</v>
      </c>
      <c r="D20" s="8" t="s">
        <v>34</v>
      </c>
      <c r="E20" s="4">
        <v>3</v>
      </c>
      <c r="F20" s="5"/>
    </row>
    <row r="21" spans="1:14" ht="17.100000000000001" customHeight="1" thickTop="1" thickBot="1">
      <c r="A21" s="73"/>
      <c r="B21" s="77"/>
      <c r="C21" s="2">
        <v>13</v>
      </c>
      <c r="D21" s="8" t="s">
        <v>35</v>
      </c>
      <c r="E21" s="4">
        <v>3</v>
      </c>
      <c r="F21" s="5"/>
    </row>
    <row r="22" spans="1:14" ht="17.100000000000001" customHeight="1" thickTop="1" thickBot="1">
      <c r="A22" s="74"/>
      <c r="B22" s="61" t="s">
        <v>37</v>
      </c>
      <c r="C22" s="10">
        <v>14</v>
      </c>
      <c r="D22" s="8" t="s">
        <v>36</v>
      </c>
      <c r="E22" s="4">
        <v>3</v>
      </c>
      <c r="F22" s="5"/>
    </row>
    <row r="23" spans="1:14" ht="17.100000000000001" customHeight="1" thickTop="1" thickBot="1">
      <c r="A23" s="74"/>
      <c r="B23" s="61"/>
      <c r="C23" s="10">
        <v>15</v>
      </c>
      <c r="D23" s="8" t="s">
        <v>38</v>
      </c>
      <c r="E23" s="4">
        <v>2</v>
      </c>
      <c r="F23" s="5"/>
    </row>
    <row r="24" spans="1:14" ht="17.100000000000001" customHeight="1" thickTop="1" thickBot="1">
      <c r="A24" s="74"/>
      <c r="B24" s="61"/>
      <c r="C24" s="10">
        <v>16</v>
      </c>
      <c r="D24" s="8" t="s">
        <v>39</v>
      </c>
      <c r="E24" s="4">
        <v>2</v>
      </c>
      <c r="F24" s="5"/>
    </row>
    <row r="25" spans="1:14" ht="17.100000000000001" customHeight="1" thickTop="1" thickBot="1">
      <c r="A25" s="74"/>
      <c r="B25" s="61"/>
      <c r="C25" s="14">
        <v>17</v>
      </c>
      <c r="D25" s="16" t="s">
        <v>40</v>
      </c>
      <c r="E25" s="6">
        <v>3</v>
      </c>
      <c r="F25" s="5"/>
    </row>
    <row r="26" spans="1:14" ht="17.100000000000001" customHeight="1" thickTop="1" thickBot="1">
      <c r="A26" s="74"/>
      <c r="B26" s="61"/>
      <c r="C26" s="14">
        <v>18</v>
      </c>
      <c r="D26" s="16" t="s">
        <v>41</v>
      </c>
      <c r="E26" s="6">
        <v>2</v>
      </c>
      <c r="F26" s="5"/>
    </row>
    <row r="27" spans="1:14" ht="17.100000000000001" customHeight="1" thickTop="1" thickBot="1">
      <c r="A27" s="74"/>
      <c r="B27" s="61"/>
      <c r="C27" s="14">
        <v>19</v>
      </c>
      <c r="D27" s="16" t="s">
        <v>42</v>
      </c>
      <c r="E27" s="6">
        <v>3</v>
      </c>
      <c r="F27" s="5"/>
    </row>
    <row r="28" spans="1:14" ht="17.100000000000001" customHeight="1" thickTop="1" thickBot="1">
      <c r="A28" s="74"/>
      <c r="B28" s="15"/>
      <c r="C28" s="14">
        <v>20</v>
      </c>
      <c r="D28" s="16" t="s">
        <v>43</v>
      </c>
      <c r="E28" s="6">
        <v>3</v>
      </c>
      <c r="F28" s="5"/>
    </row>
    <row r="29" spans="1:14" ht="17.100000000000001" customHeight="1" thickTop="1" thickBot="1">
      <c r="A29" s="73"/>
      <c r="B29" s="30"/>
      <c r="C29" s="38"/>
      <c r="D29" s="24" t="s">
        <v>45</v>
      </c>
      <c r="E29" s="39">
        <f>E20+E21+E22+E23+E24+E25+E26+E27+E28</f>
        <v>24</v>
      </c>
      <c r="F29" s="23">
        <f>F20+F21+F22+F23+F24+F25+F26+F27+F28</f>
        <v>0</v>
      </c>
      <c r="G29" s="1"/>
      <c r="H29" s="1"/>
      <c r="I29" s="1"/>
      <c r="J29" s="1"/>
      <c r="K29" s="1"/>
      <c r="L29" s="1"/>
      <c r="M29" s="1"/>
    </row>
    <row r="30" spans="1:14" s="11" customFormat="1" ht="17.100000000000001" customHeight="1" thickTop="1" thickBot="1">
      <c r="A30" s="75"/>
      <c r="B30" s="32"/>
      <c r="C30" s="33"/>
      <c r="D30" s="24" t="s">
        <v>7</v>
      </c>
      <c r="E30" s="25">
        <f>E29*100/36</f>
        <v>66.666666666666671</v>
      </c>
      <c r="F30" s="25">
        <f>F29*100/36</f>
        <v>0</v>
      </c>
      <c r="G30" s="1"/>
      <c r="H30" s="1"/>
      <c r="I30" s="1"/>
      <c r="J30" s="1"/>
      <c r="K30" s="1"/>
      <c r="L30" s="1"/>
      <c r="M30" s="1"/>
      <c r="N30" s="12"/>
    </row>
    <row r="31" spans="1:14" s="1" customFormat="1" ht="17.100000000000001" customHeight="1" thickTop="1" thickBot="1">
      <c r="A31" s="60" t="s">
        <v>12</v>
      </c>
      <c r="B31" s="61" t="s">
        <v>12</v>
      </c>
      <c r="C31" s="10">
        <v>21</v>
      </c>
      <c r="D31" s="16" t="s">
        <v>46</v>
      </c>
      <c r="E31" s="4">
        <v>4</v>
      </c>
      <c r="F31" s="5"/>
    </row>
    <row r="32" spans="1:14" s="1" customFormat="1" ht="17.100000000000001" customHeight="1" thickTop="1" thickBot="1">
      <c r="A32" s="60"/>
      <c r="B32" s="61"/>
      <c r="C32" s="10">
        <v>22</v>
      </c>
      <c r="D32" s="16" t="s">
        <v>47</v>
      </c>
      <c r="E32" s="4">
        <v>4</v>
      </c>
      <c r="F32" s="5"/>
      <c r="J32" s="13"/>
    </row>
    <row r="33" spans="1:6" s="1" customFormat="1" ht="16.5" thickTop="1">
      <c r="A33" s="60"/>
      <c r="B33" s="34"/>
      <c r="C33" s="31"/>
      <c r="D33" s="26" t="s">
        <v>49</v>
      </c>
      <c r="E33" s="23">
        <f>E31+E32</f>
        <v>8</v>
      </c>
      <c r="F33" s="23">
        <f>F31+F32</f>
        <v>0</v>
      </c>
    </row>
    <row r="34" spans="1:6" ht="15.75">
      <c r="A34" s="60"/>
      <c r="B34" s="35"/>
      <c r="C34" s="33"/>
      <c r="D34" s="24" t="s">
        <v>7</v>
      </c>
      <c r="E34" s="25">
        <f>E33*100/8</f>
        <v>100</v>
      </c>
      <c r="F34" s="25">
        <f>F33*100/8</f>
        <v>0</v>
      </c>
    </row>
    <row r="35" spans="1:6" ht="18">
      <c r="A35" s="62" t="s">
        <v>56</v>
      </c>
      <c r="B35" s="62"/>
      <c r="C35" s="62"/>
      <c r="D35" s="62"/>
      <c r="E35" s="62"/>
      <c r="F35" s="62"/>
    </row>
    <row r="36" spans="1:6" ht="15" thickBot="1">
      <c r="A36" s="63" t="s">
        <v>55</v>
      </c>
      <c r="B36" s="63"/>
      <c r="C36" s="63"/>
      <c r="D36" s="63"/>
      <c r="E36" s="63"/>
      <c r="F36" s="63"/>
    </row>
    <row r="37" spans="1:6" ht="15.75" thickTop="1" thickBot="1">
      <c r="A37" s="64" t="s">
        <v>0</v>
      </c>
      <c r="B37" s="66" t="s">
        <v>1</v>
      </c>
      <c r="C37" s="68" t="s">
        <v>3</v>
      </c>
      <c r="D37" s="70" t="s">
        <v>4</v>
      </c>
      <c r="E37" s="72" t="s">
        <v>9</v>
      </c>
      <c r="F37" s="72"/>
    </row>
    <row r="38" spans="1:6" ht="15.75" thickTop="1" thickBot="1">
      <c r="A38" s="65"/>
      <c r="B38" s="67"/>
      <c r="C38" s="69"/>
      <c r="D38" s="71"/>
      <c r="E38" s="3" t="s">
        <v>5</v>
      </c>
      <c r="F38" s="3" t="s">
        <v>6</v>
      </c>
    </row>
    <row r="39" spans="1:6" ht="17.25" thickTop="1" thickBot="1">
      <c r="A39" s="50" t="s">
        <v>8</v>
      </c>
      <c r="B39" s="53" t="s">
        <v>48</v>
      </c>
      <c r="C39" s="9">
        <v>23</v>
      </c>
      <c r="D39" s="16" t="s">
        <v>52</v>
      </c>
      <c r="E39" s="4">
        <v>4</v>
      </c>
      <c r="F39" s="5"/>
    </row>
    <row r="40" spans="1:6" ht="17.25" thickTop="1" thickBot="1">
      <c r="A40" s="51"/>
      <c r="B40" s="53"/>
      <c r="C40" s="9">
        <v>24</v>
      </c>
      <c r="D40" s="16" t="s">
        <v>50</v>
      </c>
      <c r="E40" s="4">
        <v>3</v>
      </c>
      <c r="F40" s="5"/>
    </row>
    <row r="41" spans="1:6" ht="17.25" thickTop="1" thickBot="1">
      <c r="A41" s="51"/>
      <c r="B41" s="53"/>
      <c r="C41" s="9">
        <v>25</v>
      </c>
      <c r="D41" s="16" t="s">
        <v>51</v>
      </c>
      <c r="E41" s="4">
        <v>3</v>
      </c>
      <c r="F41" s="5"/>
    </row>
    <row r="42" spans="1:6" ht="17.25" thickTop="1" thickBot="1">
      <c r="A42" s="51"/>
      <c r="B42" s="36"/>
      <c r="C42" s="19"/>
      <c r="D42" s="20" t="s">
        <v>53</v>
      </c>
      <c r="E42" s="21">
        <f>E39+E40+E41</f>
        <v>10</v>
      </c>
      <c r="F42" s="21">
        <f>F39+F40+F41</f>
        <v>0</v>
      </c>
    </row>
    <row r="43" spans="1:6" ht="48.75" thickTop="1" thickBot="1">
      <c r="A43" s="52"/>
      <c r="B43" s="36"/>
      <c r="C43" s="19"/>
      <c r="D43" s="20" t="s">
        <v>7</v>
      </c>
      <c r="E43" s="21">
        <f>E42*100/12</f>
        <v>83.333333333333329</v>
      </c>
      <c r="F43" s="21">
        <f>F42*100/12</f>
        <v>0</v>
      </c>
    </row>
    <row r="44" spans="1:6" ht="16.5" thickTop="1">
      <c r="A44" s="54" t="s">
        <v>14</v>
      </c>
      <c r="B44" s="56" t="s">
        <v>15</v>
      </c>
      <c r="C44" s="56"/>
      <c r="D44" s="57"/>
      <c r="E44" s="37">
        <f>E10+E18+E29+E33+E42</f>
        <v>72</v>
      </c>
      <c r="F44" s="37">
        <f>F10+F18+F29+F33+F42</f>
        <v>0</v>
      </c>
    </row>
    <row r="45" spans="1:6" ht="16.5" thickBot="1">
      <c r="A45" s="55"/>
      <c r="B45" s="58" t="s">
        <v>16</v>
      </c>
      <c r="C45" s="58"/>
      <c r="D45" s="59"/>
      <c r="E45" s="37">
        <f>E44</f>
        <v>72</v>
      </c>
      <c r="F45" s="37">
        <f>F11+F19+F30+F34+F43</f>
        <v>0</v>
      </c>
    </row>
  </sheetData>
  <mergeCells count="29">
    <mergeCell ref="A20:A30"/>
    <mergeCell ref="B20:B21"/>
    <mergeCell ref="B22:B27"/>
    <mergeCell ref="A1:F1"/>
    <mergeCell ref="A2:F2"/>
    <mergeCell ref="A3:A4"/>
    <mergeCell ref="B3:B4"/>
    <mergeCell ref="C3:C4"/>
    <mergeCell ref="D3:D4"/>
    <mergeCell ref="E3:F3"/>
    <mergeCell ref="A5:A11"/>
    <mergeCell ref="B5:B6"/>
    <mergeCell ref="B7:B8"/>
    <mergeCell ref="A12:A19"/>
    <mergeCell ref="B12:B17"/>
    <mergeCell ref="A31:A34"/>
    <mergeCell ref="B31:B32"/>
    <mergeCell ref="A35:F35"/>
    <mergeCell ref="A36:F36"/>
    <mergeCell ref="A37:A38"/>
    <mergeCell ref="B37:B38"/>
    <mergeCell ref="C37:C38"/>
    <mergeCell ref="D37:D38"/>
    <mergeCell ref="E37:F37"/>
    <mergeCell ref="A39:A43"/>
    <mergeCell ref="B39:B41"/>
    <mergeCell ref="A44:A45"/>
    <mergeCell ref="B44:D44"/>
    <mergeCell ref="B45:D4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5"/>
  <sheetViews>
    <sheetView rightToLeft="1" zoomScale="68" zoomScaleNormal="68" workbookViewId="0">
      <selection activeCell="K21" sqref="K21"/>
    </sheetView>
  </sheetViews>
  <sheetFormatPr defaultRowHeight="14.25"/>
  <cols>
    <col min="1" max="1" width="5" customWidth="1"/>
    <col min="2" max="2" width="7.375" customWidth="1"/>
    <col min="3" max="3" width="4.25" customWidth="1"/>
    <col min="4" max="4" width="78" customWidth="1"/>
    <col min="5" max="5" width="7.125" customWidth="1"/>
    <col min="6" max="6" width="6.75" customWidth="1"/>
    <col min="8" max="8" width="12.5" customWidth="1"/>
  </cols>
  <sheetData>
    <row r="1" spans="1:10" ht="18">
      <c r="A1" s="62" t="s">
        <v>83</v>
      </c>
      <c r="B1" s="62"/>
      <c r="C1" s="62"/>
      <c r="D1" s="62"/>
      <c r="E1" s="62"/>
      <c r="F1" s="62"/>
    </row>
    <row r="2" spans="1:10" ht="15" thickBot="1">
      <c r="A2" s="63" t="s">
        <v>54</v>
      </c>
      <c r="B2" s="63"/>
      <c r="C2" s="63"/>
      <c r="D2" s="63"/>
      <c r="E2" s="63"/>
      <c r="F2" s="63"/>
    </row>
    <row r="3" spans="1:10" ht="15.75" thickTop="1" thickBot="1">
      <c r="A3" s="64" t="s">
        <v>0</v>
      </c>
      <c r="B3" s="66" t="s">
        <v>1</v>
      </c>
      <c r="C3" s="68" t="s">
        <v>3</v>
      </c>
      <c r="D3" s="70" t="s">
        <v>4</v>
      </c>
      <c r="E3" s="72" t="s">
        <v>9</v>
      </c>
      <c r="F3" s="72"/>
      <c r="H3" s="49"/>
      <c r="I3" s="49" t="s">
        <v>5</v>
      </c>
      <c r="J3" s="49" t="s">
        <v>6</v>
      </c>
    </row>
    <row r="4" spans="1:10" ht="15.75" thickTop="1" thickBot="1">
      <c r="A4" s="78"/>
      <c r="B4" s="79"/>
      <c r="C4" s="69"/>
      <c r="D4" s="71"/>
      <c r="E4" s="3" t="s">
        <v>5</v>
      </c>
      <c r="F4" s="3" t="s">
        <v>6</v>
      </c>
      <c r="H4" s="11" t="s">
        <v>86</v>
      </c>
      <c r="I4" s="11">
        <v>80</v>
      </c>
      <c r="J4" s="11"/>
    </row>
    <row r="5" spans="1:10" ht="17.25" thickTop="1" thickBot="1">
      <c r="A5" s="80" t="s">
        <v>2</v>
      </c>
      <c r="B5" s="81" t="s">
        <v>23</v>
      </c>
      <c r="C5" s="7">
        <v>1</v>
      </c>
      <c r="D5" s="8" t="s">
        <v>18</v>
      </c>
      <c r="E5" s="6">
        <v>3</v>
      </c>
      <c r="F5" s="5"/>
      <c r="H5" s="11" t="s">
        <v>26</v>
      </c>
      <c r="I5" s="11">
        <v>79.099999999999994</v>
      </c>
      <c r="J5" s="11"/>
    </row>
    <row r="6" spans="1:10" ht="17.25" thickTop="1" thickBot="1">
      <c r="A6" s="80"/>
      <c r="B6" s="82"/>
      <c r="C6" s="7">
        <v>2</v>
      </c>
      <c r="D6" s="8" t="s">
        <v>19</v>
      </c>
      <c r="E6" s="6">
        <v>3</v>
      </c>
      <c r="F6" s="5"/>
      <c r="H6" s="11" t="s">
        <v>10</v>
      </c>
      <c r="I6" s="11">
        <v>75</v>
      </c>
      <c r="J6" s="11"/>
    </row>
    <row r="7" spans="1:10" ht="17.25" thickTop="1" thickBot="1">
      <c r="A7" s="80"/>
      <c r="B7" s="83" t="s">
        <v>24</v>
      </c>
      <c r="C7" s="9">
        <v>3</v>
      </c>
      <c r="D7" s="8" t="s">
        <v>20</v>
      </c>
      <c r="E7" s="4">
        <v>3</v>
      </c>
      <c r="F7" s="5"/>
      <c r="H7" s="11" t="s">
        <v>12</v>
      </c>
      <c r="I7" s="11">
        <v>75</v>
      </c>
      <c r="J7" s="11"/>
    </row>
    <row r="8" spans="1:10" ht="17.25" thickTop="1" thickBot="1">
      <c r="A8" s="80"/>
      <c r="B8" s="83"/>
      <c r="C8" s="9">
        <v>4</v>
      </c>
      <c r="D8" s="8" t="s">
        <v>21</v>
      </c>
      <c r="E8" s="4">
        <v>4</v>
      </c>
      <c r="F8" s="5"/>
      <c r="H8" s="11" t="s">
        <v>8</v>
      </c>
      <c r="I8" s="11">
        <v>91.6</v>
      </c>
      <c r="J8" s="11"/>
    </row>
    <row r="9" spans="1:10" ht="17.25" thickTop="1" thickBot="1">
      <c r="A9" s="80"/>
      <c r="B9" s="18" t="s">
        <v>11</v>
      </c>
      <c r="C9" s="9">
        <v>5</v>
      </c>
      <c r="D9" s="8" t="s">
        <v>22</v>
      </c>
      <c r="E9" s="4">
        <v>3</v>
      </c>
      <c r="F9" s="5"/>
      <c r="H9" s="48" t="s">
        <v>87</v>
      </c>
      <c r="I9" s="11"/>
      <c r="J9" s="11"/>
    </row>
    <row r="10" spans="1:10" ht="17.25" thickTop="1" thickBot="1">
      <c r="A10" s="80"/>
      <c r="B10" s="27"/>
      <c r="C10" s="19"/>
      <c r="D10" s="20" t="s">
        <v>25</v>
      </c>
      <c r="E10" s="21">
        <f>E5+E6+E7+E8+E9</f>
        <v>16</v>
      </c>
      <c r="F10" s="21">
        <f>F5+F6+F7+F8+F9</f>
        <v>0</v>
      </c>
    </row>
    <row r="11" spans="1:10" ht="17.25" thickTop="1" thickBot="1">
      <c r="A11" s="80"/>
      <c r="B11" s="27"/>
      <c r="C11" s="19"/>
      <c r="D11" s="20" t="s">
        <v>7</v>
      </c>
      <c r="E11" s="22">
        <f>E10*100/20</f>
        <v>80</v>
      </c>
      <c r="F11" s="22">
        <f>F10*100/20</f>
        <v>0</v>
      </c>
    </row>
    <row r="12" spans="1:10" ht="17.25" thickTop="1" thickBot="1">
      <c r="A12" s="84" t="s">
        <v>26</v>
      </c>
      <c r="B12" s="85" t="s">
        <v>27</v>
      </c>
      <c r="C12" s="2">
        <v>6</v>
      </c>
      <c r="D12" s="8" t="s">
        <v>28</v>
      </c>
      <c r="E12" s="4">
        <v>4</v>
      </c>
      <c r="F12" s="5"/>
    </row>
    <row r="13" spans="1:10" ht="17.25" thickTop="1" thickBot="1">
      <c r="A13" s="73"/>
      <c r="B13" s="77"/>
      <c r="C13" s="2">
        <v>7</v>
      </c>
      <c r="D13" s="8" t="s">
        <v>29</v>
      </c>
      <c r="E13" s="4">
        <v>4</v>
      </c>
      <c r="F13" s="5"/>
      <c r="J13" s="11"/>
    </row>
    <row r="14" spans="1:10" ht="17.25" thickTop="1" thickBot="1">
      <c r="A14" s="73"/>
      <c r="B14" s="77"/>
      <c r="C14" s="2">
        <v>8</v>
      </c>
      <c r="D14" s="8" t="s">
        <v>30</v>
      </c>
      <c r="E14" s="4">
        <v>3</v>
      </c>
      <c r="F14" s="5"/>
    </row>
    <row r="15" spans="1:10" ht="17.25" thickTop="1" thickBot="1">
      <c r="A15" s="73"/>
      <c r="B15" s="77"/>
      <c r="C15" s="2">
        <v>9</v>
      </c>
      <c r="D15" s="8" t="s">
        <v>31</v>
      </c>
      <c r="E15" s="4">
        <v>3</v>
      </c>
      <c r="F15" s="5"/>
    </row>
    <row r="16" spans="1:10" ht="17.25" thickTop="1" thickBot="1">
      <c r="A16" s="73"/>
      <c r="B16" s="77"/>
      <c r="C16" s="2">
        <v>10</v>
      </c>
      <c r="D16" s="8" t="s">
        <v>32</v>
      </c>
      <c r="E16" s="4">
        <v>3</v>
      </c>
      <c r="F16" s="5"/>
    </row>
    <row r="17" spans="1:14" ht="17.100000000000001" customHeight="1" thickTop="1" thickBot="1">
      <c r="A17" s="73"/>
      <c r="B17" s="86"/>
      <c r="C17" s="2">
        <v>11</v>
      </c>
      <c r="D17" s="8" t="s">
        <v>33</v>
      </c>
      <c r="E17" s="4">
        <v>2</v>
      </c>
      <c r="F17" s="5"/>
    </row>
    <row r="18" spans="1:14" ht="17.100000000000001" customHeight="1" thickTop="1" thickBot="1">
      <c r="A18" s="73"/>
      <c r="B18" s="28"/>
      <c r="C18" s="29"/>
      <c r="D18" s="20" t="s">
        <v>44</v>
      </c>
      <c r="E18" s="21">
        <f>E12+E13+E14+E15+E16+E17</f>
        <v>19</v>
      </c>
      <c r="F18" s="21">
        <f>F12+F13+F14+F15+F16+F17</f>
        <v>0</v>
      </c>
    </row>
    <row r="19" spans="1:14" ht="17.100000000000001" customHeight="1" thickTop="1" thickBot="1">
      <c r="A19" s="73"/>
      <c r="B19" s="28"/>
      <c r="C19" s="29"/>
      <c r="D19" s="20" t="s">
        <v>7</v>
      </c>
      <c r="E19" s="21">
        <f>E18*100/24</f>
        <v>79.166666666666671</v>
      </c>
      <c r="F19" s="21">
        <f>F18*100/24</f>
        <v>0</v>
      </c>
    </row>
    <row r="20" spans="1:14" ht="17.100000000000001" customHeight="1" thickTop="1" thickBot="1">
      <c r="A20" s="73" t="s">
        <v>10</v>
      </c>
      <c r="B20" s="76" t="s">
        <v>13</v>
      </c>
      <c r="C20" s="2">
        <v>12</v>
      </c>
      <c r="D20" s="8" t="s">
        <v>34</v>
      </c>
      <c r="E20" s="4">
        <v>3</v>
      </c>
      <c r="F20" s="5"/>
    </row>
    <row r="21" spans="1:14" ht="17.100000000000001" customHeight="1" thickTop="1" thickBot="1">
      <c r="A21" s="73"/>
      <c r="B21" s="77"/>
      <c r="C21" s="2">
        <v>13</v>
      </c>
      <c r="D21" s="8" t="s">
        <v>35</v>
      </c>
      <c r="E21" s="4">
        <v>4</v>
      </c>
      <c r="F21" s="5"/>
    </row>
    <row r="22" spans="1:14" ht="17.100000000000001" customHeight="1" thickTop="1" thickBot="1">
      <c r="A22" s="74"/>
      <c r="B22" s="61" t="s">
        <v>37</v>
      </c>
      <c r="C22" s="10">
        <v>14</v>
      </c>
      <c r="D22" s="8" t="s">
        <v>36</v>
      </c>
      <c r="E22" s="4">
        <v>3</v>
      </c>
      <c r="F22" s="5"/>
    </row>
    <row r="23" spans="1:14" ht="17.100000000000001" customHeight="1" thickTop="1" thickBot="1">
      <c r="A23" s="74"/>
      <c r="B23" s="61"/>
      <c r="C23" s="10">
        <v>15</v>
      </c>
      <c r="D23" s="8" t="s">
        <v>38</v>
      </c>
      <c r="E23" s="4">
        <v>4</v>
      </c>
      <c r="F23" s="5"/>
    </row>
    <row r="24" spans="1:14" ht="17.100000000000001" customHeight="1" thickTop="1" thickBot="1">
      <c r="A24" s="74"/>
      <c r="B24" s="61"/>
      <c r="C24" s="10">
        <v>16</v>
      </c>
      <c r="D24" s="8" t="s">
        <v>39</v>
      </c>
      <c r="E24" s="4">
        <v>3</v>
      </c>
      <c r="F24" s="5"/>
    </row>
    <row r="25" spans="1:14" ht="17.100000000000001" customHeight="1" thickTop="1" thickBot="1">
      <c r="A25" s="74"/>
      <c r="B25" s="61"/>
      <c r="C25" s="14">
        <v>17</v>
      </c>
      <c r="D25" s="16" t="s">
        <v>40</v>
      </c>
      <c r="E25" s="6">
        <v>3</v>
      </c>
      <c r="F25" s="5"/>
    </row>
    <row r="26" spans="1:14" ht="17.100000000000001" customHeight="1" thickTop="1" thickBot="1">
      <c r="A26" s="74"/>
      <c r="B26" s="61"/>
      <c r="C26" s="14">
        <v>18</v>
      </c>
      <c r="D26" s="16" t="s">
        <v>41</v>
      </c>
      <c r="E26" s="6">
        <v>2</v>
      </c>
      <c r="F26" s="5"/>
    </row>
    <row r="27" spans="1:14" ht="17.100000000000001" customHeight="1" thickTop="1" thickBot="1">
      <c r="A27" s="74"/>
      <c r="B27" s="61"/>
      <c r="C27" s="14">
        <v>19</v>
      </c>
      <c r="D27" s="16" t="s">
        <v>42</v>
      </c>
      <c r="E27" s="6">
        <v>2</v>
      </c>
      <c r="F27" s="5"/>
    </row>
    <row r="28" spans="1:14" ht="17.100000000000001" customHeight="1" thickTop="1" thickBot="1">
      <c r="A28" s="74"/>
      <c r="B28" s="15"/>
      <c r="C28" s="14">
        <v>20</v>
      </c>
      <c r="D28" s="16" t="s">
        <v>43</v>
      </c>
      <c r="E28" s="6">
        <v>3</v>
      </c>
      <c r="F28" s="5"/>
    </row>
    <row r="29" spans="1:14" ht="17.100000000000001" customHeight="1" thickTop="1" thickBot="1">
      <c r="A29" s="73"/>
      <c r="B29" s="30"/>
      <c r="C29" s="38"/>
      <c r="D29" s="24" t="s">
        <v>45</v>
      </c>
      <c r="E29" s="39">
        <f>E20+E21+E22+E23+E24+E25+E26+E27+E28</f>
        <v>27</v>
      </c>
      <c r="F29" s="23">
        <f>F20+F21+F22+F23+F24+F25+F26+F27+F28</f>
        <v>0</v>
      </c>
      <c r="G29" s="1"/>
      <c r="H29" s="1"/>
      <c r="I29" s="1"/>
      <c r="J29" s="1"/>
      <c r="K29" s="1"/>
      <c r="L29" s="1"/>
      <c r="M29" s="1"/>
    </row>
    <row r="30" spans="1:14" s="11" customFormat="1" ht="17.100000000000001" customHeight="1" thickTop="1" thickBot="1">
      <c r="A30" s="75"/>
      <c r="B30" s="32"/>
      <c r="C30" s="33"/>
      <c r="D30" s="24" t="s">
        <v>7</v>
      </c>
      <c r="E30" s="25">
        <f>E29*100/36</f>
        <v>75</v>
      </c>
      <c r="F30" s="25">
        <f>F29*100/36</f>
        <v>0</v>
      </c>
      <c r="G30" s="1"/>
      <c r="H30" s="1"/>
      <c r="I30" s="1"/>
      <c r="J30" s="1"/>
      <c r="K30" s="1"/>
      <c r="L30" s="1"/>
      <c r="M30" s="1"/>
      <c r="N30" s="12"/>
    </row>
    <row r="31" spans="1:14" s="1" customFormat="1" ht="17.100000000000001" customHeight="1" thickTop="1" thickBot="1">
      <c r="A31" s="60" t="s">
        <v>12</v>
      </c>
      <c r="B31" s="61" t="s">
        <v>12</v>
      </c>
      <c r="C31" s="10">
        <v>21</v>
      </c>
      <c r="D31" s="16" t="s">
        <v>46</v>
      </c>
      <c r="E31" s="4">
        <v>3</v>
      </c>
      <c r="F31" s="5"/>
    </row>
    <row r="32" spans="1:14" s="1" customFormat="1" ht="17.100000000000001" customHeight="1" thickTop="1" thickBot="1">
      <c r="A32" s="60"/>
      <c r="B32" s="61"/>
      <c r="C32" s="10">
        <v>22</v>
      </c>
      <c r="D32" s="16" t="s">
        <v>47</v>
      </c>
      <c r="E32" s="4">
        <v>3</v>
      </c>
      <c r="F32" s="5"/>
      <c r="J32" s="13"/>
    </row>
    <row r="33" spans="1:6" s="1" customFormat="1" ht="16.5" thickTop="1">
      <c r="A33" s="60"/>
      <c r="B33" s="34"/>
      <c r="C33" s="31"/>
      <c r="D33" s="26" t="s">
        <v>49</v>
      </c>
      <c r="E33" s="23">
        <f>E31+E32</f>
        <v>6</v>
      </c>
      <c r="F33" s="23">
        <f>F31+F32</f>
        <v>0</v>
      </c>
    </row>
    <row r="34" spans="1:6" ht="15.75">
      <c r="A34" s="60"/>
      <c r="B34" s="35"/>
      <c r="C34" s="33"/>
      <c r="D34" s="24" t="s">
        <v>7</v>
      </c>
      <c r="E34" s="25">
        <f>E33*100/8</f>
        <v>75</v>
      </c>
      <c r="F34" s="25">
        <f>F33*100/8</f>
        <v>0</v>
      </c>
    </row>
    <row r="35" spans="1:6" ht="18">
      <c r="A35" s="62" t="s">
        <v>56</v>
      </c>
      <c r="B35" s="62"/>
      <c r="C35" s="62"/>
      <c r="D35" s="62"/>
      <c r="E35" s="62"/>
      <c r="F35" s="62"/>
    </row>
    <row r="36" spans="1:6" ht="15" thickBot="1">
      <c r="A36" s="63" t="s">
        <v>55</v>
      </c>
      <c r="B36" s="63"/>
      <c r="C36" s="63"/>
      <c r="D36" s="63"/>
      <c r="E36" s="63"/>
      <c r="F36" s="63"/>
    </row>
    <row r="37" spans="1:6" ht="15.75" thickTop="1" thickBot="1">
      <c r="A37" s="64" t="s">
        <v>0</v>
      </c>
      <c r="B37" s="66" t="s">
        <v>1</v>
      </c>
      <c r="C37" s="68" t="s">
        <v>3</v>
      </c>
      <c r="D37" s="70" t="s">
        <v>4</v>
      </c>
      <c r="E37" s="72" t="s">
        <v>9</v>
      </c>
      <c r="F37" s="72"/>
    </row>
    <row r="38" spans="1:6" ht="15.75" thickTop="1" thickBot="1">
      <c r="A38" s="65"/>
      <c r="B38" s="67"/>
      <c r="C38" s="69"/>
      <c r="D38" s="71"/>
      <c r="E38" s="3" t="s">
        <v>5</v>
      </c>
      <c r="F38" s="3" t="s">
        <v>6</v>
      </c>
    </row>
    <row r="39" spans="1:6" ht="17.25" thickTop="1" thickBot="1">
      <c r="A39" s="50" t="s">
        <v>8</v>
      </c>
      <c r="B39" s="53" t="s">
        <v>48</v>
      </c>
      <c r="C39" s="9">
        <v>23</v>
      </c>
      <c r="D39" s="16" t="s">
        <v>52</v>
      </c>
      <c r="E39" s="4">
        <v>4</v>
      </c>
      <c r="F39" s="5"/>
    </row>
    <row r="40" spans="1:6" ht="17.25" thickTop="1" thickBot="1">
      <c r="A40" s="51"/>
      <c r="B40" s="53"/>
      <c r="C40" s="9">
        <v>24</v>
      </c>
      <c r="D40" s="16" t="s">
        <v>50</v>
      </c>
      <c r="E40" s="4">
        <v>4</v>
      </c>
      <c r="F40" s="5"/>
    </row>
    <row r="41" spans="1:6" ht="17.25" thickTop="1" thickBot="1">
      <c r="A41" s="51"/>
      <c r="B41" s="53"/>
      <c r="C41" s="9">
        <v>25</v>
      </c>
      <c r="D41" s="16" t="s">
        <v>51</v>
      </c>
      <c r="E41" s="4">
        <v>3</v>
      </c>
      <c r="F41" s="5"/>
    </row>
    <row r="42" spans="1:6" ht="17.25" thickTop="1" thickBot="1">
      <c r="A42" s="51"/>
      <c r="B42" s="36"/>
      <c r="C42" s="19"/>
      <c r="D42" s="20" t="s">
        <v>53</v>
      </c>
      <c r="E42" s="21">
        <f>E39+E40+E41</f>
        <v>11</v>
      </c>
      <c r="F42" s="21">
        <f>F39+F40+F41</f>
        <v>0</v>
      </c>
    </row>
    <row r="43" spans="1:6" ht="48.75" thickTop="1" thickBot="1">
      <c r="A43" s="52"/>
      <c r="B43" s="36"/>
      <c r="C43" s="19"/>
      <c r="D43" s="20" t="s">
        <v>7</v>
      </c>
      <c r="E43" s="21">
        <f>E42*100/12</f>
        <v>91.666666666666671</v>
      </c>
      <c r="F43" s="21">
        <f>F42*100/12</f>
        <v>0</v>
      </c>
    </row>
    <row r="44" spans="1:6" ht="16.5" thickTop="1">
      <c r="A44" s="54" t="s">
        <v>14</v>
      </c>
      <c r="B44" s="56" t="s">
        <v>15</v>
      </c>
      <c r="C44" s="56"/>
      <c r="D44" s="57"/>
      <c r="E44" s="37">
        <f>E10+E18+E29+E33+E42</f>
        <v>79</v>
      </c>
      <c r="F44" s="37">
        <f>F10+F18+F29+F33+F42</f>
        <v>0</v>
      </c>
    </row>
    <row r="45" spans="1:6" ht="16.5" thickBot="1">
      <c r="A45" s="55"/>
      <c r="B45" s="58" t="s">
        <v>16</v>
      </c>
      <c r="C45" s="58"/>
      <c r="D45" s="59"/>
      <c r="E45" s="37">
        <f>E44</f>
        <v>79</v>
      </c>
      <c r="F45" s="37">
        <f>F11+F19+F30+F34+F43</f>
        <v>0</v>
      </c>
    </row>
  </sheetData>
  <mergeCells count="29">
    <mergeCell ref="A20:A30"/>
    <mergeCell ref="B20:B21"/>
    <mergeCell ref="B22:B27"/>
    <mergeCell ref="A1:F1"/>
    <mergeCell ref="A2:F2"/>
    <mergeCell ref="A3:A4"/>
    <mergeCell ref="B3:B4"/>
    <mergeCell ref="C3:C4"/>
    <mergeCell ref="D3:D4"/>
    <mergeCell ref="E3:F3"/>
    <mergeCell ref="A5:A11"/>
    <mergeCell ref="B5:B6"/>
    <mergeCell ref="B7:B8"/>
    <mergeCell ref="A12:A19"/>
    <mergeCell ref="B12:B17"/>
    <mergeCell ref="A31:A34"/>
    <mergeCell ref="B31:B32"/>
    <mergeCell ref="A35:F35"/>
    <mergeCell ref="A36:F36"/>
    <mergeCell ref="A37:A38"/>
    <mergeCell ref="B37:B38"/>
    <mergeCell ref="C37:C38"/>
    <mergeCell ref="D37:D38"/>
    <mergeCell ref="E37:F37"/>
    <mergeCell ref="A39:A43"/>
    <mergeCell ref="B39:B41"/>
    <mergeCell ref="A44:A45"/>
    <mergeCell ref="B44:D44"/>
    <mergeCell ref="B45:D4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5"/>
  <sheetViews>
    <sheetView rightToLeft="1" zoomScale="82" zoomScaleNormal="82" workbookViewId="0">
      <selection activeCell="I9" sqref="I9"/>
    </sheetView>
  </sheetViews>
  <sheetFormatPr defaultRowHeight="14.25"/>
  <cols>
    <col min="1" max="1" width="5" customWidth="1"/>
    <col min="2" max="2" width="7.375" customWidth="1"/>
    <col min="3" max="3" width="4.25" customWidth="1"/>
    <col min="4" max="4" width="78" customWidth="1"/>
    <col min="5" max="5" width="7.125" customWidth="1"/>
    <col min="6" max="6" width="6.75" customWidth="1"/>
    <col min="8" max="8" width="12.125" customWidth="1"/>
  </cols>
  <sheetData>
    <row r="1" spans="1:10" ht="18">
      <c r="A1" s="62" t="s">
        <v>84</v>
      </c>
      <c r="B1" s="62"/>
      <c r="C1" s="62"/>
      <c r="D1" s="62"/>
      <c r="E1" s="62"/>
      <c r="F1" s="62"/>
    </row>
    <row r="2" spans="1:10" ht="15" thickBot="1">
      <c r="A2" s="63" t="s">
        <v>54</v>
      </c>
      <c r="B2" s="63"/>
      <c r="C2" s="63"/>
      <c r="D2" s="63"/>
      <c r="E2" s="63"/>
      <c r="F2" s="63"/>
    </row>
    <row r="3" spans="1:10" ht="15.75" thickTop="1" thickBot="1">
      <c r="A3" s="64" t="s">
        <v>0</v>
      </c>
      <c r="B3" s="66" t="s">
        <v>1</v>
      </c>
      <c r="C3" s="68" t="s">
        <v>3</v>
      </c>
      <c r="D3" s="70" t="s">
        <v>4</v>
      </c>
      <c r="E3" s="72" t="s">
        <v>9</v>
      </c>
      <c r="F3" s="72"/>
      <c r="H3" s="49"/>
      <c r="I3" s="49" t="s">
        <v>5</v>
      </c>
      <c r="J3" s="49" t="s">
        <v>6</v>
      </c>
    </row>
    <row r="4" spans="1:10" ht="15.75" thickTop="1" thickBot="1">
      <c r="A4" s="78"/>
      <c r="B4" s="79"/>
      <c r="C4" s="69"/>
      <c r="D4" s="71"/>
      <c r="E4" s="3" t="s">
        <v>5</v>
      </c>
      <c r="F4" s="3" t="s">
        <v>6</v>
      </c>
      <c r="H4" s="11" t="s">
        <v>86</v>
      </c>
      <c r="I4" s="11">
        <v>75</v>
      </c>
      <c r="J4" s="11"/>
    </row>
    <row r="5" spans="1:10" ht="17.25" thickTop="1" thickBot="1">
      <c r="A5" s="80" t="s">
        <v>2</v>
      </c>
      <c r="B5" s="81" t="s">
        <v>23</v>
      </c>
      <c r="C5" s="7">
        <v>1</v>
      </c>
      <c r="D5" s="8" t="s">
        <v>18</v>
      </c>
      <c r="E5" s="6">
        <v>3</v>
      </c>
      <c r="F5" s="5"/>
      <c r="H5" s="11" t="s">
        <v>26</v>
      </c>
      <c r="I5" s="11">
        <v>79.099999999999994</v>
      </c>
      <c r="J5" s="11"/>
    </row>
    <row r="6" spans="1:10" ht="17.25" thickTop="1" thickBot="1">
      <c r="A6" s="80"/>
      <c r="B6" s="82"/>
      <c r="C6" s="7">
        <v>2</v>
      </c>
      <c r="D6" s="8" t="s">
        <v>19</v>
      </c>
      <c r="E6" s="6">
        <v>3</v>
      </c>
      <c r="F6" s="5"/>
      <c r="H6" s="11" t="s">
        <v>10</v>
      </c>
      <c r="I6" s="11">
        <v>44.4</v>
      </c>
      <c r="J6" s="11"/>
    </row>
    <row r="7" spans="1:10" ht="17.25" thickTop="1" thickBot="1">
      <c r="A7" s="80"/>
      <c r="B7" s="83" t="s">
        <v>24</v>
      </c>
      <c r="C7" s="9">
        <v>3</v>
      </c>
      <c r="D7" s="8" t="s">
        <v>20</v>
      </c>
      <c r="E7" s="4">
        <v>3</v>
      </c>
      <c r="F7" s="5"/>
      <c r="H7" s="11" t="s">
        <v>12</v>
      </c>
      <c r="I7" s="11">
        <v>62.5</v>
      </c>
      <c r="J7" s="11"/>
    </row>
    <row r="8" spans="1:10" ht="17.25" thickTop="1" thickBot="1">
      <c r="A8" s="80"/>
      <c r="B8" s="83"/>
      <c r="C8" s="9">
        <v>4</v>
      </c>
      <c r="D8" s="8" t="s">
        <v>21</v>
      </c>
      <c r="E8" s="4">
        <v>3</v>
      </c>
      <c r="F8" s="5"/>
      <c r="H8" s="11" t="s">
        <v>8</v>
      </c>
      <c r="I8" s="11">
        <v>75</v>
      </c>
      <c r="J8" s="11"/>
    </row>
    <row r="9" spans="1:10" ht="17.25" thickTop="1" thickBot="1">
      <c r="A9" s="80"/>
      <c r="B9" s="18" t="s">
        <v>11</v>
      </c>
      <c r="C9" s="9">
        <v>5</v>
      </c>
      <c r="D9" s="8" t="s">
        <v>22</v>
      </c>
      <c r="E9" s="4">
        <v>3</v>
      </c>
      <c r="F9" s="5"/>
      <c r="H9" s="48" t="s">
        <v>87</v>
      </c>
      <c r="I9" s="11"/>
      <c r="J9" s="11"/>
    </row>
    <row r="10" spans="1:10" ht="17.25" thickTop="1" thickBot="1">
      <c r="A10" s="80"/>
      <c r="B10" s="27"/>
      <c r="C10" s="19"/>
      <c r="D10" s="20" t="s">
        <v>25</v>
      </c>
      <c r="E10" s="21">
        <f>E5+E6+E7+E8+E9</f>
        <v>15</v>
      </c>
      <c r="F10" s="21">
        <f>F5+F6+F7+F8+F9</f>
        <v>0</v>
      </c>
    </row>
    <row r="11" spans="1:10" ht="17.25" thickTop="1" thickBot="1">
      <c r="A11" s="80"/>
      <c r="B11" s="27"/>
      <c r="C11" s="19"/>
      <c r="D11" s="20" t="s">
        <v>7</v>
      </c>
      <c r="E11" s="22">
        <f>E10*100/20</f>
        <v>75</v>
      </c>
      <c r="F11" s="22">
        <f>F10*100/20</f>
        <v>0</v>
      </c>
    </row>
    <row r="12" spans="1:10" ht="17.25" thickTop="1" thickBot="1">
      <c r="A12" s="84" t="s">
        <v>26</v>
      </c>
      <c r="B12" s="85" t="s">
        <v>27</v>
      </c>
      <c r="C12" s="2">
        <v>6</v>
      </c>
      <c r="D12" s="8" t="s">
        <v>28</v>
      </c>
      <c r="E12" s="4">
        <v>3</v>
      </c>
      <c r="F12" s="5"/>
    </row>
    <row r="13" spans="1:10" ht="17.25" thickTop="1" thickBot="1">
      <c r="A13" s="73"/>
      <c r="B13" s="77"/>
      <c r="C13" s="2">
        <v>7</v>
      </c>
      <c r="D13" s="8" t="s">
        <v>29</v>
      </c>
      <c r="E13" s="4">
        <v>3</v>
      </c>
      <c r="F13" s="5"/>
      <c r="J13" s="11"/>
    </row>
    <row r="14" spans="1:10" ht="17.25" thickTop="1" thickBot="1">
      <c r="A14" s="73"/>
      <c r="B14" s="77"/>
      <c r="C14" s="2">
        <v>8</v>
      </c>
      <c r="D14" s="8" t="s">
        <v>30</v>
      </c>
      <c r="E14" s="4">
        <v>3</v>
      </c>
      <c r="F14" s="5"/>
    </row>
    <row r="15" spans="1:10" ht="17.25" thickTop="1" thickBot="1">
      <c r="A15" s="73"/>
      <c r="B15" s="77"/>
      <c r="C15" s="2">
        <v>9</v>
      </c>
      <c r="D15" s="8" t="s">
        <v>31</v>
      </c>
      <c r="E15" s="4">
        <v>3</v>
      </c>
      <c r="F15" s="5"/>
    </row>
    <row r="16" spans="1:10" ht="17.25" thickTop="1" thickBot="1">
      <c r="A16" s="73"/>
      <c r="B16" s="77"/>
      <c r="C16" s="2">
        <v>10</v>
      </c>
      <c r="D16" s="8" t="s">
        <v>32</v>
      </c>
      <c r="E16" s="4">
        <v>4</v>
      </c>
      <c r="F16" s="5"/>
    </row>
    <row r="17" spans="1:14" ht="17.100000000000001" customHeight="1" thickTop="1" thickBot="1">
      <c r="A17" s="73"/>
      <c r="B17" s="86"/>
      <c r="C17" s="2">
        <v>11</v>
      </c>
      <c r="D17" s="8" t="s">
        <v>33</v>
      </c>
      <c r="E17" s="4">
        <v>3</v>
      </c>
      <c r="F17" s="5"/>
    </row>
    <row r="18" spans="1:14" ht="17.100000000000001" customHeight="1" thickTop="1" thickBot="1">
      <c r="A18" s="73"/>
      <c r="B18" s="28"/>
      <c r="C18" s="29"/>
      <c r="D18" s="20" t="s">
        <v>44</v>
      </c>
      <c r="E18" s="21">
        <f>E12+E13+E14+E15+E16+E17</f>
        <v>19</v>
      </c>
      <c r="F18" s="21">
        <f>F12+F13+F14+F15+F16+F17</f>
        <v>0</v>
      </c>
    </row>
    <row r="19" spans="1:14" ht="17.100000000000001" customHeight="1" thickTop="1" thickBot="1">
      <c r="A19" s="73"/>
      <c r="B19" s="28"/>
      <c r="C19" s="29"/>
      <c r="D19" s="20" t="s">
        <v>7</v>
      </c>
      <c r="E19" s="21">
        <f>E18*100/24</f>
        <v>79.166666666666671</v>
      </c>
      <c r="F19" s="21">
        <f>F18*100/24</f>
        <v>0</v>
      </c>
    </row>
    <row r="20" spans="1:14" ht="17.100000000000001" customHeight="1" thickTop="1" thickBot="1">
      <c r="A20" s="73" t="s">
        <v>10</v>
      </c>
      <c r="B20" s="76" t="s">
        <v>13</v>
      </c>
      <c r="C20" s="2">
        <v>12</v>
      </c>
      <c r="D20" s="8" t="s">
        <v>34</v>
      </c>
      <c r="E20" s="4">
        <v>2</v>
      </c>
      <c r="F20" s="5"/>
    </row>
    <row r="21" spans="1:14" ht="17.100000000000001" customHeight="1" thickTop="1" thickBot="1">
      <c r="A21" s="73"/>
      <c r="B21" s="77"/>
      <c r="C21" s="2">
        <v>13</v>
      </c>
      <c r="D21" s="8" t="s">
        <v>35</v>
      </c>
      <c r="E21" s="4">
        <v>2</v>
      </c>
      <c r="F21" s="5"/>
    </row>
    <row r="22" spans="1:14" ht="17.100000000000001" customHeight="1" thickTop="1" thickBot="1">
      <c r="A22" s="74"/>
      <c r="B22" s="61" t="s">
        <v>37</v>
      </c>
      <c r="C22" s="10">
        <v>14</v>
      </c>
      <c r="D22" s="8" t="s">
        <v>36</v>
      </c>
      <c r="E22" s="4">
        <v>0</v>
      </c>
      <c r="F22" s="5"/>
    </row>
    <row r="23" spans="1:14" ht="17.100000000000001" customHeight="1" thickTop="1" thickBot="1">
      <c r="A23" s="74"/>
      <c r="B23" s="61"/>
      <c r="C23" s="10">
        <v>15</v>
      </c>
      <c r="D23" s="8" t="s">
        <v>38</v>
      </c>
      <c r="E23" s="4">
        <v>2</v>
      </c>
      <c r="F23" s="5"/>
    </row>
    <row r="24" spans="1:14" ht="17.100000000000001" customHeight="1" thickTop="1" thickBot="1">
      <c r="A24" s="74"/>
      <c r="B24" s="61"/>
      <c r="C24" s="10">
        <v>16</v>
      </c>
      <c r="D24" s="8" t="s">
        <v>39</v>
      </c>
      <c r="E24" s="4">
        <v>2</v>
      </c>
      <c r="F24" s="5"/>
    </row>
    <row r="25" spans="1:14" ht="17.100000000000001" customHeight="1" thickTop="1" thickBot="1">
      <c r="A25" s="74"/>
      <c r="B25" s="61"/>
      <c r="C25" s="14">
        <v>17</v>
      </c>
      <c r="D25" s="16" t="s">
        <v>40</v>
      </c>
      <c r="E25" s="6">
        <v>2</v>
      </c>
      <c r="F25" s="5"/>
    </row>
    <row r="26" spans="1:14" ht="17.100000000000001" customHeight="1" thickTop="1" thickBot="1">
      <c r="A26" s="74"/>
      <c r="B26" s="61"/>
      <c r="C26" s="14">
        <v>18</v>
      </c>
      <c r="D26" s="16" t="s">
        <v>41</v>
      </c>
      <c r="E26" s="6">
        <v>2</v>
      </c>
      <c r="F26" s="5"/>
    </row>
    <row r="27" spans="1:14" ht="17.100000000000001" customHeight="1" thickTop="1" thickBot="1">
      <c r="A27" s="74"/>
      <c r="B27" s="61"/>
      <c r="C27" s="14">
        <v>19</v>
      </c>
      <c r="D27" s="16" t="s">
        <v>42</v>
      </c>
      <c r="E27" s="6">
        <v>2</v>
      </c>
      <c r="F27" s="5"/>
    </row>
    <row r="28" spans="1:14" ht="17.100000000000001" customHeight="1" thickTop="1" thickBot="1">
      <c r="A28" s="74"/>
      <c r="B28" s="15"/>
      <c r="C28" s="14">
        <v>20</v>
      </c>
      <c r="D28" s="16" t="s">
        <v>43</v>
      </c>
      <c r="E28" s="6">
        <v>2</v>
      </c>
      <c r="F28" s="5"/>
    </row>
    <row r="29" spans="1:14" ht="17.100000000000001" customHeight="1" thickTop="1" thickBot="1">
      <c r="A29" s="73"/>
      <c r="B29" s="30"/>
      <c r="C29" s="38"/>
      <c r="D29" s="24" t="s">
        <v>45</v>
      </c>
      <c r="E29" s="39">
        <f>E20+E21+E22+E23+E24+E25+E26+E27+E28</f>
        <v>16</v>
      </c>
      <c r="F29" s="23">
        <f>F20+F21+F22+F23+F24+F25+F26+F27+F28</f>
        <v>0</v>
      </c>
      <c r="G29" s="1"/>
      <c r="H29" s="1"/>
      <c r="I29" s="1"/>
      <c r="J29" s="1"/>
      <c r="K29" s="1"/>
      <c r="L29" s="1"/>
      <c r="M29" s="1"/>
    </row>
    <row r="30" spans="1:14" s="11" customFormat="1" ht="17.100000000000001" customHeight="1" thickTop="1" thickBot="1">
      <c r="A30" s="75"/>
      <c r="B30" s="32"/>
      <c r="C30" s="33"/>
      <c r="D30" s="24" t="s">
        <v>7</v>
      </c>
      <c r="E30" s="25">
        <f>E29*100/36</f>
        <v>44.444444444444443</v>
      </c>
      <c r="F30" s="25">
        <f>F29*100/36</f>
        <v>0</v>
      </c>
      <c r="G30" s="1"/>
      <c r="H30" s="1"/>
      <c r="I30" s="1"/>
      <c r="J30" s="1"/>
      <c r="K30" s="1"/>
      <c r="L30" s="1"/>
      <c r="M30" s="1"/>
      <c r="N30" s="12"/>
    </row>
    <row r="31" spans="1:14" s="1" customFormat="1" ht="17.100000000000001" customHeight="1" thickTop="1" thickBot="1">
      <c r="A31" s="60" t="s">
        <v>12</v>
      </c>
      <c r="B31" s="61" t="s">
        <v>12</v>
      </c>
      <c r="C31" s="10">
        <v>21</v>
      </c>
      <c r="D31" s="16" t="s">
        <v>46</v>
      </c>
      <c r="E31" s="4">
        <v>2</v>
      </c>
      <c r="F31" s="5"/>
    </row>
    <row r="32" spans="1:14" s="1" customFormat="1" ht="17.100000000000001" customHeight="1" thickTop="1" thickBot="1">
      <c r="A32" s="60"/>
      <c r="B32" s="61"/>
      <c r="C32" s="10">
        <v>22</v>
      </c>
      <c r="D32" s="16" t="s">
        <v>47</v>
      </c>
      <c r="E32" s="4">
        <v>3</v>
      </c>
      <c r="F32" s="5"/>
      <c r="J32" s="13"/>
    </row>
    <row r="33" spans="1:6" s="1" customFormat="1" ht="16.5" thickTop="1">
      <c r="A33" s="60"/>
      <c r="B33" s="34"/>
      <c r="C33" s="31"/>
      <c r="D33" s="26" t="s">
        <v>49</v>
      </c>
      <c r="E33" s="23">
        <f>E31+E32</f>
        <v>5</v>
      </c>
      <c r="F33" s="23">
        <f>F31+F32</f>
        <v>0</v>
      </c>
    </row>
    <row r="34" spans="1:6" ht="15.75">
      <c r="A34" s="60"/>
      <c r="B34" s="35"/>
      <c r="C34" s="33"/>
      <c r="D34" s="24" t="s">
        <v>7</v>
      </c>
      <c r="E34" s="25">
        <f>E33*100/8</f>
        <v>62.5</v>
      </c>
      <c r="F34" s="25">
        <f>F33*100/8</f>
        <v>0</v>
      </c>
    </row>
    <row r="35" spans="1:6" ht="18">
      <c r="A35" s="62" t="s">
        <v>56</v>
      </c>
      <c r="B35" s="62"/>
      <c r="C35" s="62"/>
      <c r="D35" s="62"/>
      <c r="E35" s="62"/>
      <c r="F35" s="62"/>
    </row>
    <row r="36" spans="1:6" ht="15" thickBot="1">
      <c r="A36" s="63" t="s">
        <v>55</v>
      </c>
      <c r="B36" s="63"/>
      <c r="C36" s="63"/>
      <c r="D36" s="63"/>
      <c r="E36" s="63"/>
      <c r="F36" s="63"/>
    </row>
    <row r="37" spans="1:6" ht="15.75" thickTop="1" thickBot="1">
      <c r="A37" s="64" t="s">
        <v>0</v>
      </c>
      <c r="B37" s="66" t="s">
        <v>1</v>
      </c>
      <c r="C37" s="68" t="s">
        <v>3</v>
      </c>
      <c r="D37" s="70" t="s">
        <v>4</v>
      </c>
      <c r="E37" s="72" t="s">
        <v>9</v>
      </c>
      <c r="F37" s="72"/>
    </row>
    <row r="38" spans="1:6" ht="15.75" thickTop="1" thickBot="1">
      <c r="A38" s="65"/>
      <c r="B38" s="67"/>
      <c r="C38" s="69"/>
      <c r="D38" s="71"/>
      <c r="E38" s="3" t="s">
        <v>5</v>
      </c>
      <c r="F38" s="3" t="s">
        <v>6</v>
      </c>
    </row>
    <row r="39" spans="1:6" ht="17.25" thickTop="1" thickBot="1">
      <c r="A39" s="50" t="s">
        <v>8</v>
      </c>
      <c r="B39" s="53" t="s">
        <v>48</v>
      </c>
      <c r="C39" s="9">
        <v>23</v>
      </c>
      <c r="D39" s="16" t="s">
        <v>52</v>
      </c>
      <c r="E39" s="4">
        <v>3</v>
      </c>
      <c r="F39" s="5"/>
    </row>
    <row r="40" spans="1:6" ht="17.25" thickTop="1" thickBot="1">
      <c r="A40" s="51"/>
      <c r="B40" s="53"/>
      <c r="C40" s="9">
        <v>24</v>
      </c>
      <c r="D40" s="16" t="s">
        <v>50</v>
      </c>
      <c r="E40" s="4">
        <v>3</v>
      </c>
      <c r="F40" s="5"/>
    </row>
    <row r="41" spans="1:6" ht="17.25" thickTop="1" thickBot="1">
      <c r="A41" s="51"/>
      <c r="B41" s="53"/>
      <c r="C41" s="9">
        <v>25</v>
      </c>
      <c r="D41" s="16" t="s">
        <v>51</v>
      </c>
      <c r="E41" s="4">
        <v>3</v>
      </c>
      <c r="F41" s="5"/>
    </row>
    <row r="42" spans="1:6" ht="17.25" thickTop="1" thickBot="1">
      <c r="A42" s="51"/>
      <c r="B42" s="36"/>
      <c r="C42" s="19"/>
      <c r="D42" s="20" t="s">
        <v>53</v>
      </c>
      <c r="E42" s="21">
        <f>E39+E40+E41</f>
        <v>9</v>
      </c>
      <c r="F42" s="21">
        <f>F39+F40+F41</f>
        <v>0</v>
      </c>
    </row>
    <row r="43" spans="1:6" ht="17.25" thickTop="1" thickBot="1">
      <c r="A43" s="52"/>
      <c r="B43" s="36"/>
      <c r="C43" s="19"/>
      <c r="D43" s="20" t="s">
        <v>7</v>
      </c>
      <c r="E43" s="21">
        <f>E42*100/12</f>
        <v>75</v>
      </c>
      <c r="F43" s="21">
        <f>F42*100/12</f>
        <v>0</v>
      </c>
    </row>
    <row r="44" spans="1:6" ht="16.5" thickTop="1">
      <c r="A44" s="54" t="s">
        <v>14</v>
      </c>
      <c r="B44" s="56" t="s">
        <v>15</v>
      </c>
      <c r="C44" s="56"/>
      <c r="D44" s="57"/>
      <c r="E44" s="37">
        <f>E10+E18+E29+E33+E42</f>
        <v>64</v>
      </c>
      <c r="F44" s="37">
        <f>F10+F18+F29+F33+F42</f>
        <v>0</v>
      </c>
    </row>
    <row r="45" spans="1:6" ht="16.5" thickBot="1">
      <c r="A45" s="55"/>
      <c r="B45" s="58" t="s">
        <v>16</v>
      </c>
      <c r="C45" s="58"/>
      <c r="D45" s="59"/>
      <c r="E45" s="37">
        <f>E44</f>
        <v>64</v>
      </c>
      <c r="F45" s="37">
        <f>F11+F19+F30+F34+F43</f>
        <v>0</v>
      </c>
    </row>
  </sheetData>
  <mergeCells count="29">
    <mergeCell ref="A20:A30"/>
    <mergeCell ref="B20:B21"/>
    <mergeCell ref="B22:B27"/>
    <mergeCell ref="A1:F1"/>
    <mergeCell ref="A2:F2"/>
    <mergeCell ref="A3:A4"/>
    <mergeCell ref="B3:B4"/>
    <mergeCell ref="C3:C4"/>
    <mergeCell ref="D3:D4"/>
    <mergeCell ref="E3:F3"/>
    <mergeCell ref="A5:A11"/>
    <mergeCell ref="B5:B6"/>
    <mergeCell ref="B7:B8"/>
    <mergeCell ref="A12:A19"/>
    <mergeCell ref="B12:B17"/>
    <mergeCell ref="A31:A34"/>
    <mergeCell ref="B31:B32"/>
    <mergeCell ref="A35:F35"/>
    <mergeCell ref="A36:F36"/>
    <mergeCell ref="A37:A38"/>
    <mergeCell ref="B37:B38"/>
    <mergeCell ref="C37:C38"/>
    <mergeCell ref="D37:D38"/>
    <mergeCell ref="E37:F37"/>
    <mergeCell ref="A39:A43"/>
    <mergeCell ref="B39:B41"/>
    <mergeCell ref="A44:A45"/>
    <mergeCell ref="B44:D44"/>
    <mergeCell ref="B45:D4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5"/>
  <sheetViews>
    <sheetView rightToLeft="1" workbookViewId="0">
      <selection activeCell="E44" sqref="E44"/>
    </sheetView>
  </sheetViews>
  <sheetFormatPr defaultRowHeight="14.25"/>
  <cols>
    <col min="1" max="1" width="5" customWidth="1"/>
    <col min="2" max="2" width="7.375" customWidth="1"/>
    <col min="3" max="3" width="4.25" customWidth="1"/>
    <col min="4" max="4" width="78" customWidth="1"/>
    <col min="5" max="5" width="7.125" customWidth="1"/>
    <col min="6" max="6" width="6.75" customWidth="1"/>
    <col min="8" max="8" width="10.875" customWidth="1"/>
  </cols>
  <sheetData>
    <row r="1" spans="1:10" ht="18">
      <c r="A1" s="62" t="s">
        <v>85</v>
      </c>
      <c r="B1" s="62"/>
      <c r="C1" s="62"/>
      <c r="D1" s="62"/>
      <c r="E1" s="62"/>
      <c r="F1" s="62"/>
    </row>
    <row r="2" spans="1:10" ht="15" thickBot="1">
      <c r="A2" s="63" t="s">
        <v>54</v>
      </c>
      <c r="B2" s="63"/>
      <c r="C2" s="63"/>
      <c r="D2" s="63"/>
      <c r="E2" s="63"/>
      <c r="F2" s="63"/>
    </row>
    <row r="3" spans="1:10" ht="15.75" thickTop="1" thickBot="1">
      <c r="A3" s="64" t="s">
        <v>0</v>
      </c>
      <c r="B3" s="66" t="s">
        <v>1</v>
      </c>
      <c r="C3" s="68" t="s">
        <v>3</v>
      </c>
      <c r="D3" s="70" t="s">
        <v>4</v>
      </c>
      <c r="E3" s="72" t="s">
        <v>9</v>
      </c>
      <c r="F3" s="72"/>
      <c r="H3" s="49"/>
      <c r="I3" s="49" t="s">
        <v>5</v>
      </c>
      <c r="J3" s="49" t="s">
        <v>6</v>
      </c>
    </row>
    <row r="4" spans="1:10" ht="15.75" thickTop="1" thickBot="1">
      <c r="A4" s="78"/>
      <c r="B4" s="79"/>
      <c r="C4" s="69"/>
      <c r="D4" s="71"/>
      <c r="E4" s="3" t="s">
        <v>5</v>
      </c>
      <c r="F4" s="3" t="s">
        <v>6</v>
      </c>
      <c r="H4" s="11" t="s">
        <v>86</v>
      </c>
      <c r="I4" s="11">
        <v>85</v>
      </c>
      <c r="J4" s="11"/>
    </row>
    <row r="5" spans="1:10" ht="17.25" thickTop="1" thickBot="1">
      <c r="A5" s="80" t="s">
        <v>2</v>
      </c>
      <c r="B5" s="81" t="s">
        <v>23</v>
      </c>
      <c r="C5" s="7">
        <v>1</v>
      </c>
      <c r="D5" s="8" t="s">
        <v>18</v>
      </c>
      <c r="E5" s="6">
        <v>3</v>
      </c>
      <c r="F5" s="5"/>
      <c r="H5" s="11" t="s">
        <v>26</v>
      </c>
      <c r="I5" s="11">
        <v>87.5</v>
      </c>
      <c r="J5" s="11"/>
    </row>
    <row r="6" spans="1:10" ht="17.25" thickTop="1" thickBot="1">
      <c r="A6" s="80"/>
      <c r="B6" s="82"/>
      <c r="C6" s="7">
        <v>2</v>
      </c>
      <c r="D6" s="8" t="s">
        <v>19</v>
      </c>
      <c r="E6" s="6">
        <v>3</v>
      </c>
      <c r="F6" s="5"/>
      <c r="H6" s="11" t="s">
        <v>10</v>
      </c>
      <c r="I6" s="11">
        <v>61.1</v>
      </c>
      <c r="J6" s="11"/>
    </row>
    <row r="7" spans="1:10" ht="17.25" thickTop="1" thickBot="1">
      <c r="A7" s="80"/>
      <c r="B7" s="83" t="s">
        <v>24</v>
      </c>
      <c r="C7" s="9">
        <v>3</v>
      </c>
      <c r="D7" s="8" t="s">
        <v>20</v>
      </c>
      <c r="E7" s="4">
        <v>3</v>
      </c>
      <c r="F7" s="5"/>
      <c r="H7" s="11" t="s">
        <v>12</v>
      </c>
      <c r="I7" s="11">
        <v>100</v>
      </c>
      <c r="J7" s="11"/>
    </row>
    <row r="8" spans="1:10" ht="17.25" thickTop="1" thickBot="1">
      <c r="A8" s="80"/>
      <c r="B8" s="83"/>
      <c r="C8" s="9">
        <v>4</v>
      </c>
      <c r="D8" s="8" t="s">
        <v>21</v>
      </c>
      <c r="E8" s="4">
        <v>4</v>
      </c>
      <c r="F8" s="5"/>
      <c r="H8" s="11" t="s">
        <v>8</v>
      </c>
      <c r="I8" s="11">
        <v>100</v>
      </c>
      <c r="J8" s="11"/>
    </row>
    <row r="9" spans="1:10" ht="17.25" thickTop="1" thickBot="1">
      <c r="A9" s="80"/>
      <c r="B9" s="18" t="s">
        <v>11</v>
      </c>
      <c r="C9" s="9">
        <v>5</v>
      </c>
      <c r="D9" s="8" t="s">
        <v>22</v>
      </c>
      <c r="E9" s="4">
        <v>4</v>
      </c>
      <c r="F9" s="5"/>
      <c r="H9" s="48" t="s">
        <v>87</v>
      </c>
      <c r="I9" s="11"/>
      <c r="J9" s="11"/>
    </row>
    <row r="10" spans="1:10" ht="17.25" thickTop="1" thickBot="1">
      <c r="A10" s="80"/>
      <c r="B10" s="27"/>
      <c r="C10" s="19"/>
      <c r="D10" s="20" t="s">
        <v>25</v>
      </c>
      <c r="E10" s="21">
        <f>E5+E6+E7+E8+E9</f>
        <v>17</v>
      </c>
      <c r="F10" s="21">
        <f>F5+F6+F7+F8+F9</f>
        <v>0</v>
      </c>
    </row>
    <row r="11" spans="1:10" ht="17.25" thickTop="1" thickBot="1">
      <c r="A11" s="80"/>
      <c r="B11" s="27"/>
      <c r="C11" s="19"/>
      <c r="D11" s="20" t="s">
        <v>7</v>
      </c>
      <c r="E11" s="22">
        <f>E10*100/20</f>
        <v>85</v>
      </c>
      <c r="F11" s="22">
        <f>F10*100/20</f>
        <v>0</v>
      </c>
    </row>
    <row r="12" spans="1:10" ht="17.25" thickTop="1" thickBot="1">
      <c r="A12" s="84" t="s">
        <v>26</v>
      </c>
      <c r="B12" s="85" t="s">
        <v>27</v>
      </c>
      <c r="C12" s="2">
        <v>6</v>
      </c>
      <c r="D12" s="8" t="s">
        <v>28</v>
      </c>
      <c r="E12" s="4">
        <v>4</v>
      </c>
      <c r="F12" s="5"/>
    </row>
    <row r="13" spans="1:10" ht="17.25" thickTop="1" thickBot="1">
      <c r="A13" s="73"/>
      <c r="B13" s="77"/>
      <c r="C13" s="2">
        <v>7</v>
      </c>
      <c r="D13" s="8" t="s">
        <v>29</v>
      </c>
      <c r="E13" s="4">
        <v>4</v>
      </c>
      <c r="F13" s="5"/>
      <c r="J13" s="11"/>
    </row>
    <row r="14" spans="1:10" ht="17.25" thickTop="1" thickBot="1">
      <c r="A14" s="73"/>
      <c r="B14" s="77"/>
      <c r="C14" s="2">
        <v>8</v>
      </c>
      <c r="D14" s="8" t="s">
        <v>30</v>
      </c>
      <c r="E14" s="4">
        <v>3</v>
      </c>
      <c r="F14" s="5"/>
    </row>
    <row r="15" spans="1:10" ht="17.25" thickTop="1" thickBot="1">
      <c r="A15" s="73"/>
      <c r="B15" s="77"/>
      <c r="C15" s="2">
        <v>9</v>
      </c>
      <c r="D15" s="8" t="s">
        <v>31</v>
      </c>
      <c r="E15" s="4">
        <v>3</v>
      </c>
      <c r="F15" s="5"/>
    </row>
    <row r="16" spans="1:10" ht="17.25" thickTop="1" thickBot="1">
      <c r="A16" s="73"/>
      <c r="B16" s="77"/>
      <c r="C16" s="2">
        <v>10</v>
      </c>
      <c r="D16" s="8" t="s">
        <v>32</v>
      </c>
      <c r="E16" s="4">
        <v>4</v>
      </c>
      <c r="F16" s="5"/>
    </row>
    <row r="17" spans="1:14" ht="17.100000000000001" customHeight="1" thickTop="1" thickBot="1">
      <c r="A17" s="73"/>
      <c r="B17" s="86"/>
      <c r="C17" s="2">
        <v>11</v>
      </c>
      <c r="D17" s="8" t="s">
        <v>33</v>
      </c>
      <c r="E17" s="4">
        <v>3</v>
      </c>
      <c r="F17" s="5"/>
    </row>
    <row r="18" spans="1:14" ht="17.100000000000001" customHeight="1" thickTop="1" thickBot="1">
      <c r="A18" s="73"/>
      <c r="B18" s="28"/>
      <c r="C18" s="29"/>
      <c r="D18" s="20" t="s">
        <v>44</v>
      </c>
      <c r="E18" s="21">
        <f>E12+E13+E14+E15+E16+E17</f>
        <v>21</v>
      </c>
      <c r="F18" s="21">
        <f>F12+F13+F14+F15+F16+F17</f>
        <v>0</v>
      </c>
    </row>
    <row r="19" spans="1:14" ht="17.100000000000001" customHeight="1" thickTop="1" thickBot="1">
      <c r="A19" s="73"/>
      <c r="B19" s="28"/>
      <c r="C19" s="29"/>
      <c r="D19" s="20" t="s">
        <v>7</v>
      </c>
      <c r="E19" s="21">
        <f>E18*100/24</f>
        <v>87.5</v>
      </c>
      <c r="F19" s="21">
        <f>F18*100/24</f>
        <v>0</v>
      </c>
    </row>
    <row r="20" spans="1:14" ht="17.100000000000001" customHeight="1" thickTop="1" thickBot="1">
      <c r="A20" s="73" t="s">
        <v>10</v>
      </c>
      <c r="B20" s="76" t="s">
        <v>13</v>
      </c>
      <c r="C20" s="2">
        <v>12</v>
      </c>
      <c r="D20" s="8" t="s">
        <v>34</v>
      </c>
      <c r="E20" s="4">
        <v>2</v>
      </c>
      <c r="F20" s="5"/>
    </row>
    <row r="21" spans="1:14" ht="17.100000000000001" customHeight="1" thickTop="1" thickBot="1">
      <c r="A21" s="73"/>
      <c r="B21" s="77"/>
      <c r="C21" s="2">
        <v>13</v>
      </c>
      <c r="D21" s="8" t="s">
        <v>35</v>
      </c>
      <c r="E21" s="4">
        <v>3</v>
      </c>
      <c r="F21" s="5"/>
    </row>
    <row r="22" spans="1:14" ht="17.100000000000001" customHeight="1" thickTop="1" thickBot="1">
      <c r="A22" s="74"/>
      <c r="B22" s="61" t="s">
        <v>37</v>
      </c>
      <c r="C22" s="10">
        <v>14</v>
      </c>
      <c r="D22" s="8" t="s">
        <v>36</v>
      </c>
      <c r="E22" s="4">
        <v>2</v>
      </c>
      <c r="F22" s="5"/>
    </row>
    <row r="23" spans="1:14" ht="17.100000000000001" customHeight="1" thickTop="1" thickBot="1">
      <c r="A23" s="74"/>
      <c r="B23" s="61"/>
      <c r="C23" s="10">
        <v>15</v>
      </c>
      <c r="D23" s="8" t="s">
        <v>38</v>
      </c>
      <c r="E23" s="4">
        <v>2</v>
      </c>
      <c r="F23" s="5"/>
    </row>
    <row r="24" spans="1:14" ht="17.100000000000001" customHeight="1" thickTop="1" thickBot="1">
      <c r="A24" s="74"/>
      <c r="B24" s="61"/>
      <c r="C24" s="10">
        <v>16</v>
      </c>
      <c r="D24" s="8" t="s">
        <v>39</v>
      </c>
      <c r="E24" s="4">
        <v>4</v>
      </c>
      <c r="F24" s="5"/>
    </row>
    <row r="25" spans="1:14" ht="17.100000000000001" customHeight="1" thickTop="1" thickBot="1">
      <c r="A25" s="74"/>
      <c r="B25" s="61"/>
      <c r="C25" s="14">
        <v>17</v>
      </c>
      <c r="D25" s="16" t="s">
        <v>40</v>
      </c>
      <c r="E25" s="6">
        <v>3</v>
      </c>
      <c r="F25" s="5"/>
    </row>
    <row r="26" spans="1:14" ht="17.100000000000001" customHeight="1" thickTop="1" thickBot="1">
      <c r="A26" s="74"/>
      <c r="B26" s="61"/>
      <c r="C26" s="14">
        <v>18</v>
      </c>
      <c r="D26" s="16" t="s">
        <v>41</v>
      </c>
      <c r="E26" s="6">
        <v>2</v>
      </c>
      <c r="F26" s="5"/>
    </row>
    <row r="27" spans="1:14" ht="17.100000000000001" customHeight="1" thickTop="1" thickBot="1">
      <c r="A27" s="74"/>
      <c r="B27" s="61"/>
      <c r="C27" s="14">
        <v>19</v>
      </c>
      <c r="D27" s="16" t="s">
        <v>42</v>
      </c>
      <c r="E27" s="6">
        <v>2</v>
      </c>
      <c r="F27" s="5"/>
    </row>
    <row r="28" spans="1:14" ht="17.100000000000001" customHeight="1" thickTop="1" thickBot="1">
      <c r="A28" s="74"/>
      <c r="B28" s="15"/>
      <c r="C28" s="14">
        <v>20</v>
      </c>
      <c r="D28" s="16" t="s">
        <v>43</v>
      </c>
      <c r="E28" s="6">
        <v>2</v>
      </c>
      <c r="F28" s="5"/>
    </row>
    <row r="29" spans="1:14" ht="17.100000000000001" customHeight="1" thickTop="1" thickBot="1">
      <c r="A29" s="73"/>
      <c r="B29" s="30"/>
      <c r="C29" s="38"/>
      <c r="D29" s="24" t="s">
        <v>45</v>
      </c>
      <c r="E29" s="39">
        <f>E20+E21+E22+E23+E24+E25+E26+E27+E28</f>
        <v>22</v>
      </c>
      <c r="F29" s="23">
        <f>F20+F21+F22+F23+F24+F25+F26+F27+F28</f>
        <v>0</v>
      </c>
      <c r="G29" s="1"/>
      <c r="H29" s="1"/>
      <c r="I29" s="1"/>
      <c r="J29" s="1"/>
      <c r="K29" s="1"/>
      <c r="L29" s="1"/>
      <c r="M29" s="1"/>
    </row>
    <row r="30" spans="1:14" s="11" customFormat="1" ht="17.100000000000001" customHeight="1" thickTop="1" thickBot="1">
      <c r="A30" s="75"/>
      <c r="B30" s="32"/>
      <c r="C30" s="33"/>
      <c r="D30" s="24" t="s">
        <v>7</v>
      </c>
      <c r="E30" s="25">
        <f>E29*100/36</f>
        <v>61.111111111111114</v>
      </c>
      <c r="F30" s="25">
        <f>F29*100/36</f>
        <v>0</v>
      </c>
      <c r="G30" s="1"/>
      <c r="H30" s="1"/>
      <c r="I30" s="1"/>
      <c r="J30" s="1"/>
      <c r="K30" s="1"/>
      <c r="L30" s="1"/>
      <c r="M30" s="1"/>
      <c r="N30" s="12"/>
    </row>
    <row r="31" spans="1:14" s="1" customFormat="1" ht="17.100000000000001" customHeight="1" thickTop="1" thickBot="1">
      <c r="A31" s="60" t="s">
        <v>12</v>
      </c>
      <c r="B31" s="61" t="s">
        <v>12</v>
      </c>
      <c r="C31" s="10">
        <v>21</v>
      </c>
      <c r="D31" s="16" t="s">
        <v>46</v>
      </c>
      <c r="E31" s="4">
        <v>4</v>
      </c>
      <c r="F31" s="5"/>
    </row>
    <row r="32" spans="1:14" s="1" customFormat="1" ht="17.100000000000001" customHeight="1" thickTop="1" thickBot="1">
      <c r="A32" s="60"/>
      <c r="B32" s="61"/>
      <c r="C32" s="10">
        <v>22</v>
      </c>
      <c r="D32" s="16" t="s">
        <v>47</v>
      </c>
      <c r="E32" s="4">
        <v>4</v>
      </c>
      <c r="F32" s="5"/>
      <c r="J32" s="13"/>
    </row>
    <row r="33" spans="1:6" s="1" customFormat="1" ht="16.5" thickTop="1">
      <c r="A33" s="60"/>
      <c r="B33" s="34"/>
      <c r="C33" s="31"/>
      <c r="D33" s="26" t="s">
        <v>49</v>
      </c>
      <c r="E33" s="23">
        <f>E31+E32</f>
        <v>8</v>
      </c>
      <c r="F33" s="23">
        <f>F31+F32</f>
        <v>0</v>
      </c>
    </row>
    <row r="34" spans="1:6" ht="15.75">
      <c r="A34" s="60"/>
      <c r="B34" s="35"/>
      <c r="C34" s="33"/>
      <c r="D34" s="24" t="s">
        <v>7</v>
      </c>
      <c r="E34" s="25">
        <f>E33*100/8</f>
        <v>100</v>
      </c>
      <c r="F34" s="25">
        <f>F33*100/8</f>
        <v>0</v>
      </c>
    </row>
    <row r="35" spans="1:6" ht="18">
      <c r="A35" s="62" t="s">
        <v>56</v>
      </c>
      <c r="B35" s="62"/>
      <c r="C35" s="62"/>
      <c r="D35" s="62"/>
      <c r="E35" s="62"/>
      <c r="F35" s="62"/>
    </row>
    <row r="36" spans="1:6" ht="15" thickBot="1">
      <c r="A36" s="63" t="s">
        <v>55</v>
      </c>
      <c r="B36" s="63"/>
      <c r="C36" s="63"/>
      <c r="D36" s="63"/>
      <c r="E36" s="63"/>
      <c r="F36" s="63"/>
    </row>
    <row r="37" spans="1:6" ht="15.75" thickTop="1" thickBot="1">
      <c r="A37" s="64" t="s">
        <v>0</v>
      </c>
      <c r="B37" s="66" t="s">
        <v>1</v>
      </c>
      <c r="C37" s="68" t="s">
        <v>3</v>
      </c>
      <c r="D37" s="70" t="s">
        <v>4</v>
      </c>
      <c r="E37" s="72" t="s">
        <v>9</v>
      </c>
      <c r="F37" s="72"/>
    </row>
    <row r="38" spans="1:6" ht="15.75" thickTop="1" thickBot="1">
      <c r="A38" s="65"/>
      <c r="B38" s="67"/>
      <c r="C38" s="69"/>
      <c r="D38" s="71"/>
      <c r="E38" s="3" t="s">
        <v>5</v>
      </c>
      <c r="F38" s="3" t="s">
        <v>6</v>
      </c>
    </row>
    <row r="39" spans="1:6" ht="17.25" thickTop="1" thickBot="1">
      <c r="A39" s="50" t="s">
        <v>8</v>
      </c>
      <c r="B39" s="53" t="s">
        <v>48</v>
      </c>
      <c r="C39" s="9">
        <v>23</v>
      </c>
      <c r="D39" s="16" t="s">
        <v>52</v>
      </c>
      <c r="E39" s="4">
        <v>4</v>
      </c>
      <c r="F39" s="5"/>
    </row>
    <row r="40" spans="1:6" ht="17.25" thickTop="1" thickBot="1">
      <c r="A40" s="51"/>
      <c r="B40" s="53"/>
      <c r="C40" s="9">
        <v>24</v>
      </c>
      <c r="D40" s="16" t="s">
        <v>50</v>
      </c>
      <c r="E40" s="4">
        <v>4</v>
      </c>
      <c r="F40" s="5"/>
    </row>
    <row r="41" spans="1:6" ht="17.25" thickTop="1" thickBot="1">
      <c r="A41" s="51"/>
      <c r="B41" s="53"/>
      <c r="C41" s="9">
        <v>25</v>
      </c>
      <c r="D41" s="16" t="s">
        <v>51</v>
      </c>
      <c r="E41" s="4">
        <v>4</v>
      </c>
      <c r="F41" s="5"/>
    </row>
    <row r="42" spans="1:6" ht="17.25" thickTop="1" thickBot="1">
      <c r="A42" s="51"/>
      <c r="B42" s="36"/>
      <c r="C42" s="19"/>
      <c r="D42" s="20" t="s">
        <v>53</v>
      </c>
      <c r="E42" s="21">
        <f>E39+E40+E41</f>
        <v>12</v>
      </c>
      <c r="F42" s="21">
        <f>F39+F40+F41</f>
        <v>0</v>
      </c>
    </row>
    <row r="43" spans="1:6" ht="17.25" thickTop="1" thickBot="1">
      <c r="A43" s="52"/>
      <c r="B43" s="36"/>
      <c r="C43" s="19"/>
      <c r="D43" s="20" t="s">
        <v>7</v>
      </c>
      <c r="E43" s="21">
        <f>E42*100/12</f>
        <v>100</v>
      </c>
      <c r="F43" s="21">
        <f>F42*100/12</f>
        <v>0</v>
      </c>
    </row>
    <row r="44" spans="1:6" ht="16.5" thickTop="1">
      <c r="A44" s="54" t="s">
        <v>14</v>
      </c>
      <c r="B44" s="56" t="s">
        <v>15</v>
      </c>
      <c r="C44" s="56"/>
      <c r="D44" s="57"/>
      <c r="E44" s="37">
        <f>E10+E18+E29+E33+E42</f>
        <v>80</v>
      </c>
      <c r="F44" s="37">
        <f>F10+F18+F29+F33+F42</f>
        <v>0</v>
      </c>
    </row>
    <row r="45" spans="1:6" ht="16.5" thickBot="1">
      <c r="A45" s="55"/>
      <c r="B45" s="58" t="s">
        <v>16</v>
      </c>
      <c r="C45" s="58"/>
      <c r="D45" s="59"/>
      <c r="E45" s="37">
        <f>E44</f>
        <v>80</v>
      </c>
      <c r="F45" s="37">
        <f>F11+F19+F30+F34+F43</f>
        <v>0</v>
      </c>
    </row>
  </sheetData>
  <mergeCells count="29">
    <mergeCell ref="A20:A30"/>
    <mergeCell ref="B20:B21"/>
    <mergeCell ref="B22:B27"/>
    <mergeCell ref="A1:F1"/>
    <mergeCell ref="A2:F2"/>
    <mergeCell ref="A3:A4"/>
    <mergeCell ref="B3:B4"/>
    <mergeCell ref="C3:C4"/>
    <mergeCell ref="D3:D4"/>
    <mergeCell ref="E3:F3"/>
    <mergeCell ref="A5:A11"/>
    <mergeCell ref="B5:B6"/>
    <mergeCell ref="B7:B8"/>
    <mergeCell ref="A12:A19"/>
    <mergeCell ref="B12:B17"/>
    <mergeCell ref="A31:A34"/>
    <mergeCell ref="B31:B32"/>
    <mergeCell ref="A35:F35"/>
    <mergeCell ref="A36:F36"/>
    <mergeCell ref="A37:A38"/>
    <mergeCell ref="B37:B38"/>
    <mergeCell ref="C37:C38"/>
    <mergeCell ref="D37:D38"/>
    <mergeCell ref="E37:F37"/>
    <mergeCell ref="A39:A43"/>
    <mergeCell ref="B39:B41"/>
    <mergeCell ref="A44:A45"/>
    <mergeCell ref="B44:D44"/>
    <mergeCell ref="B45:D4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5"/>
  <sheetViews>
    <sheetView rightToLeft="1" zoomScale="78" zoomScaleNormal="78" workbookViewId="0">
      <selection activeCell="H21" sqref="H21"/>
    </sheetView>
  </sheetViews>
  <sheetFormatPr defaultRowHeight="14.25"/>
  <cols>
    <col min="1" max="1" width="5" customWidth="1"/>
    <col min="2" max="2" width="7.375" customWidth="1"/>
    <col min="3" max="3" width="4.25" customWidth="1"/>
    <col min="4" max="4" width="78" customWidth="1"/>
    <col min="5" max="5" width="7.125" customWidth="1"/>
    <col min="6" max="6" width="6.75" customWidth="1"/>
    <col min="8" max="8" width="11.25" customWidth="1"/>
  </cols>
  <sheetData>
    <row r="1" spans="1:10" ht="18">
      <c r="A1" s="62" t="s">
        <v>58</v>
      </c>
      <c r="B1" s="62"/>
      <c r="C1" s="62"/>
      <c r="D1" s="62"/>
      <c r="E1" s="62"/>
      <c r="F1" s="62"/>
    </row>
    <row r="2" spans="1:10" ht="15" thickBot="1">
      <c r="A2" s="63" t="s">
        <v>54</v>
      </c>
      <c r="B2" s="63"/>
      <c r="C2" s="63"/>
      <c r="D2" s="63"/>
      <c r="E2" s="63"/>
      <c r="F2" s="63"/>
    </row>
    <row r="3" spans="1:10" ht="15.75" thickTop="1" thickBot="1">
      <c r="A3" s="64" t="s">
        <v>0</v>
      </c>
      <c r="B3" s="66" t="s">
        <v>1</v>
      </c>
      <c r="C3" s="68" t="s">
        <v>3</v>
      </c>
      <c r="D3" s="70" t="s">
        <v>4</v>
      </c>
      <c r="E3" s="72" t="s">
        <v>9</v>
      </c>
      <c r="F3" s="72"/>
      <c r="H3" s="49"/>
      <c r="I3" s="49" t="s">
        <v>5</v>
      </c>
      <c r="J3" s="49" t="s">
        <v>6</v>
      </c>
    </row>
    <row r="4" spans="1:10" ht="15.75" thickTop="1" thickBot="1">
      <c r="A4" s="78"/>
      <c r="B4" s="79"/>
      <c r="C4" s="69"/>
      <c r="D4" s="71"/>
      <c r="E4" s="3" t="s">
        <v>5</v>
      </c>
      <c r="F4" s="3" t="s">
        <v>6</v>
      </c>
      <c r="H4" s="11" t="s">
        <v>86</v>
      </c>
      <c r="I4" s="11">
        <v>70</v>
      </c>
      <c r="J4" s="11"/>
    </row>
    <row r="5" spans="1:10" ht="17.25" thickTop="1" thickBot="1">
      <c r="A5" s="80" t="s">
        <v>2</v>
      </c>
      <c r="B5" s="81" t="s">
        <v>23</v>
      </c>
      <c r="C5" s="7">
        <v>1</v>
      </c>
      <c r="D5" s="8" t="s">
        <v>18</v>
      </c>
      <c r="E5" s="6">
        <v>4</v>
      </c>
      <c r="F5" s="5"/>
      <c r="H5" s="11" t="s">
        <v>26</v>
      </c>
      <c r="I5" s="11">
        <v>75</v>
      </c>
      <c r="J5" s="11"/>
    </row>
    <row r="6" spans="1:10" ht="17.25" thickTop="1" thickBot="1">
      <c r="A6" s="80"/>
      <c r="B6" s="82"/>
      <c r="C6" s="7">
        <v>2</v>
      </c>
      <c r="D6" s="8" t="s">
        <v>19</v>
      </c>
      <c r="E6" s="6">
        <v>2</v>
      </c>
      <c r="F6" s="5"/>
      <c r="H6" s="11" t="s">
        <v>10</v>
      </c>
      <c r="I6" s="11">
        <v>77.7</v>
      </c>
      <c r="J6" s="11"/>
    </row>
    <row r="7" spans="1:10" ht="17.25" thickTop="1" thickBot="1">
      <c r="A7" s="80"/>
      <c r="B7" s="83" t="s">
        <v>24</v>
      </c>
      <c r="C7" s="9">
        <v>3</v>
      </c>
      <c r="D7" s="8" t="s">
        <v>20</v>
      </c>
      <c r="E7" s="4">
        <v>2</v>
      </c>
      <c r="F7" s="5"/>
      <c r="H7" s="11" t="s">
        <v>12</v>
      </c>
      <c r="I7" s="11">
        <v>100</v>
      </c>
      <c r="J7" s="11"/>
    </row>
    <row r="8" spans="1:10" ht="17.25" thickTop="1" thickBot="1">
      <c r="A8" s="80"/>
      <c r="B8" s="83"/>
      <c r="C8" s="9">
        <v>4</v>
      </c>
      <c r="D8" s="8" t="s">
        <v>21</v>
      </c>
      <c r="E8" s="4">
        <v>2</v>
      </c>
      <c r="F8" s="5"/>
      <c r="H8" s="11" t="s">
        <v>8</v>
      </c>
      <c r="I8" s="11">
        <v>83.3</v>
      </c>
      <c r="J8" s="11"/>
    </row>
    <row r="9" spans="1:10" ht="17.25" thickTop="1" thickBot="1">
      <c r="A9" s="80"/>
      <c r="B9" s="18" t="s">
        <v>11</v>
      </c>
      <c r="C9" s="9">
        <v>5</v>
      </c>
      <c r="D9" s="8" t="s">
        <v>22</v>
      </c>
      <c r="E9" s="4">
        <v>4</v>
      </c>
      <c r="F9" s="5"/>
      <c r="H9" s="48" t="s">
        <v>87</v>
      </c>
      <c r="I9" s="11">
        <v>81.2</v>
      </c>
      <c r="J9" s="11"/>
    </row>
    <row r="10" spans="1:10" ht="17.25" thickTop="1" thickBot="1">
      <c r="A10" s="80"/>
      <c r="B10" s="27"/>
      <c r="C10" s="19"/>
      <c r="D10" s="20" t="s">
        <v>25</v>
      </c>
      <c r="E10" s="21">
        <f>E5+E6+E7+E8+E9</f>
        <v>14</v>
      </c>
      <c r="F10" s="21">
        <f>F5+F6+F7+F8+F9</f>
        <v>0</v>
      </c>
    </row>
    <row r="11" spans="1:10" ht="17.25" thickTop="1" thickBot="1">
      <c r="A11" s="80"/>
      <c r="B11" s="27"/>
      <c r="C11" s="19"/>
      <c r="D11" s="20" t="s">
        <v>7</v>
      </c>
      <c r="E11" s="22">
        <f>E10*100/20</f>
        <v>70</v>
      </c>
      <c r="F11" s="22">
        <f>F10*100/20</f>
        <v>0</v>
      </c>
    </row>
    <row r="12" spans="1:10" ht="17.25" thickTop="1" thickBot="1">
      <c r="A12" s="84" t="s">
        <v>26</v>
      </c>
      <c r="B12" s="85" t="s">
        <v>27</v>
      </c>
      <c r="C12" s="2">
        <v>6</v>
      </c>
      <c r="D12" s="8" t="s">
        <v>28</v>
      </c>
      <c r="E12" s="4">
        <v>2</v>
      </c>
      <c r="F12" s="5"/>
    </row>
    <row r="13" spans="1:10" ht="17.25" thickTop="1" thickBot="1">
      <c r="A13" s="73"/>
      <c r="B13" s="77"/>
      <c r="C13" s="2">
        <v>7</v>
      </c>
      <c r="D13" s="8" t="s">
        <v>29</v>
      </c>
      <c r="E13" s="4">
        <v>4</v>
      </c>
      <c r="F13" s="5"/>
      <c r="J13" s="11"/>
    </row>
    <row r="14" spans="1:10" ht="17.25" thickTop="1" thickBot="1">
      <c r="A14" s="73"/>
      <c r="B14" s="77"/>
      <c r="C14" s="2">
        <v>8</v>
      </c>
      <c r="D14" s="8" t="s">
        <v>30</v>
      </c>
      <c r="E14" s="4">
        <v>2</v>
      </c>
      <c r="F14" s="5"/>
    </row>
    <row r="15" spans="1:10" ht="17.25" thickTop="1" thickBot="1">
      <c r="A15" s="73"/>
      <c r="B15" s="77"/>
      <c r="C15" s="2">
        <v>9</v>
      </c>
      <c r="D15" s="8" t="s">
        <v>31</v>
      </c>
      <c r="E15" s="4">
        <v>4</v>
      </c>
      <c r="F15" s="5"/>
    </row>
    <row r="16" spans="1:10" ht="17.25" thickTop="1" thickBot="1">
      <c r="A16" s="73"/>
      <c r="B16" s="77"/>
      <c r="C16" s="2">
        <v>10</v>
      </c>
      <c r="D16" s="8" t="s">
        <v>32</v>
      </c>
      <c r="E16" s="4">
        <v>2</v>
      </c>
      <c r="F16" s="5"/>
    </row>
    <row r="17" spans="1:14" ht="17.100000000000001" customHeight="1" thickTop="1" thickBot="1">
      <c r="A17" s="73"/>
      <c r="B17" s="86"/>
      <c r="C17" s="2">
        <v>11</v>
      </c>
      <c r="D17" s="8" t="s">
        <v>33</v>
      </c>
      <c r="E17" s="4">
        <v>4</v>
      </c>
      <c r="F17" s="5"/>
    </row>
    <row r="18" spans="1:14" ht="17.100000000000001" customHeight="1" thickTop="1" thickBot="1">
      <c r="A18" s="73"/>
      <c r="B18" s="28"/>
      <c r="C18" s="29"/>
      <c r="D18" s="20" t="s">
        <v>44</v>
      </c>
      <c r="E18" s="21">
        <f>E12+E13+E14+E15+E16+E17</f>
        <v>18</v>
      </c>
      <c r="F18" s="21">
        <f>F12+F13+F14+F15+F16+F17</f>
        <v>0</v>
      </c>
    </row>
    <row r="19" spans="1:14" ht="17.100000000000001" customHeight="1" thickTop="1" thickBot="1">
      <c r="A19" s="73"/>
      <c r="B19" s="28"/>
      <c r="C19" s="29"/>
      <c r="D19" s="20" t="s">
        <v>7</v>
      </c>
      <c r="E19" s="21">
        <f>E18*100/24</f>
        <v>75</v>
      </c>
      <c r="F19" s="21">
        <f>F18*100/24</f>
        <v>0</v>
      </c>
    </row>
    <row r="20" spans="1:14" ht="17.100000000000001" customHeight="1" thickTop="1" thickBot="1">
      <c r="A20" s="73" t="s">
        <v>10</v>
      </c>
      <c r="B20" s="76" t="s">
        <v>13</v>
      </c>
      <c r="C20" s="2">
        <v>12</v>
      </c>
      <c r="D20" s="8" t="s">
        <v>34</v>
      </c>
      <c r="E20" s="4">
        <v>2</v>
      </c>
      <c r="F20" s="5"/>
    </row>
    <row r="21" spans="1:14" ht="17.100000000000001" customHeight="1" thickTop="1" thickBot="1">
      <c r="A21" s="73"/>
      <c r="B21" s="77"/>
      <c r="C21" s="2">
        <v>13</v>
      </c>
      <c r="D21" s="8" t="s">
        <v>35</v>
      </c>
      <c r="E21" s="4">
        <v>4</v>
      </c>
      <c r="F21" s="5"/>
    </row>
    <row r="22" spans="1:14" ht="17.100000000000001" customHeight="1" thickTop="1" thickBot="1">
      <c r="A22" s="74"/>
      <c r="B22" s="61" t="s">
        <v>37</v>
      </c>
      <c r="C22" s="10">
        <v>14</v>
      </c>
      <c r="D22" s="8" t="s">
        <v>36</v>
      </c>
      <c r="E22" s="4">
        <v>4</v>
      </c>
      <c r="F22" s="5"/>
    </row>
    <row r="23" spans="1:14" ht="17.100000000000001" customHeight="1" thickTop="1" thickBot="1">
      <c r="A23" s="74"/>
      <c r="B23" s="61"/>
      <c r="C23" s="10">
        <v>15</v>
      </c>
      <c r="D23" s="8" t="s">
        <v>38</v>
      </c>
      <c r="E23" s="4">
        <v>2</v>
      </c>
      <c r="F23" s="5"/>
    </row>
    <row r="24" spans="1:14" ht="17.100000000000001" customHeight="1" thickTop="1" thickBot="1">
      <c r="A24" s="74"/>
      <c r="B24" s="61"/>
      <c r="C24" s="10">
        <v>16</v>
      </c>
      <c r="D24" s="8" t="s">
        <v>39</v>
      </c>
      <c r="E24" s="4">
        <v>4</v>
      </c>
      <c r="F24" s="5"/>
    </row>
    <row r="25" spans="1:14" ht="17.100000000000001" customHeight="1" thickTop="1" thickBot="1">
      <c r="A25" s="74"/>
      <c r="B25" s="61"/>
      <c r="C25" s="14">
        <v>17</v>
      </c>
      <c r="D25" s="16" t="s">
        <v>40</v>
      </c>
      <c r="E25" s="6">
        <v>2</v>
      </c>
      <c r="F25" s="5"/>
    </row>
    <row r="26" spans="1:14" ht="17.100000000000001" customHeight="1" thickTop="1" thickBot="1">
      <c r="A26" s="74"/>
      <c r="B26" s="61"/>
      <c r="C26" s="14">
        <v>18</v>
      </c>
      <c r="D26" s="16" t="s">
        <v>41</v>
      </c>
      <c r="E26" s="6">
        <v>2</v>
      </c>
      <c r="F26" s="5"/>
    </row>
    <row r="27" spans="1:14" ht="17.100000000000001" customHeight="1" thickTop="1" thickBot="1">
      <c r="A27" s="74"/>
      <c r="B27" s="61"/>
      <c r="C27" s="14">
        <v>19</v>
      </c>
      <c r="D27" s="16" t="s">
        <v>42</v>
      </c>
      <c r="E27" s="6">
        <v>4</v>
      </c>
      <c r="F27" s="5"/>
    </row>
    <row r="28" spans="1:14" ht="17.100000000000001" customHeight="1" thickTop="1" thickBot="1">
      <c r="A28" s="74"/>
      <c r="B28" s="15"/>
      <c r="C28" s="14">
        <v>20</v>
      </c>
      <c r="D28" s="16" t="s">
        <v>43</v>
      </c>
      <c r="E28" s="6">
        <v>4</v>
      </c>
      <c r="F28" s="5"/>
    </row>
    <row r="29" spans="1:14" ht="17.100000000000001" customHeight="1" thickTop="1" thickBot="1">
      <c r="A29" s="73"/>
      <c r="B29" s="30"/>
      <c r="C29" s="38"/>
      <c r="D29" s="24" t="s">
        <v>45</v>
      </c>
      <c r="E29" s="39">
        <f>E20+E21+E22+E23+E24+E25+E26+E27+E28</f>
        <v>28</v>
      </c>
      <c r="F29" s="23">
        <f>F20+F21+F22+F23+F24+F25+F26+F27+F28</f>
        <v>0</v>
      </c>
      <c r="G29" s="1"/>
      <c r="H29" s="1"/>
      <c r="I29" s="1"/>
      <c r="J29" s="1"/>
      <c r="K29" s="1"/>
      <c r="L29" s="1"/>
      <c r="M29" s="1"/>
    </row>
    <row r="30" spans="1:14" s="11" customFormat="1" ht="17.100000000000001" customHeight="1" thickTop="1" thickBot="1">
      <c r="A30" s="75"/>
      <c r="B30" s="32"/>
      <c r="C30" s="33"/>
      <c r="D30" s="24" t="s">
        <v>7</v>
      </c>
      <c r="E30" s="25">
        <f>E29*100/36</f>
        <v>77.777777777777771</v>
      </c>
      <c r="F30" s="25">
        <f>F29*100/36</f>
        <v>0</v>
      </c>
      <c r="G30" s="1"/>
      <c r="H30" s="1"/>
      <c r="I30" s="1"/>
      <c r="J30" s="1"/>
      <c r="K30" s="1"/>
      <c r="L30" s="1"/>
      <c r="M30" s="1"/>
      <c r="N30" s="12"/>
    </row>
    <row r="31" spans="1:14" s="1" customFormat="1" ht="17.100000000000001" customHeight="1" thickTop="1" thickBot="1">
      <c r="A31" s="60" t="s">
        <v>12</v>
      </c>
      <c r="B31" s="61" t="s">
        <v>12</v>
      </c>
      <c r="C31" s="10">
        <v>21</v>
      </c>
      <c r="D31" s="16" t="s">
        <v>46</v>
      </c>
      <c r="E31" s="4">
        <v>4</v>
      </c>
      <c r="F31" s="5"/>
    </row>
    <row r="32" spans="1:14" s="1" customFormat="1" ht="17.100000000000001" customHeight="1" thickTop="1" thickBot="1">
      <c r="A32" s="60"/>
      <c r="B32" s="61"/>
      <c r="C32" s="10">
        <v>22</v>
      </c>
      <c r="D32" s="16" t="s">
        <v>47</v>
      </c>
      <c r="E32" s="4">
        <v>4</v>
      </c>
      <c r="F32" s="5"/>
      <c r="J32" s="13"/>
    </row>
    <row r="33" spans="1:6" s="1" customFormat="1" ht="16.5" thickTop="1">
      <c r="A33" s="60"/>
      <c r="B33" s="34"/>
      <c r="C33" s="31"/>
      <c r="D33" s="26" t="s">
        <v>49</v>
      </c>
      <c r="E33" s="23">
        <f>E31+E32</f>
        <v>8</v>
      </c>
      <c r="F33" s="23">
        <f>F31+F32</f>
        <v>0</v>
      </c>
    </row>
    <row r="34" spans="1:6" ht="15.75">
      <c r="A34" s="60"/>
      <c r="B34" s="35"/>
      <c r="C34" s="33"/>
      <c r="D34" s="24" t="s">
        <v>7</v>
      </c>
      <c r="E34" s="25">
        <f>E33*100/8</f>
        <v>100</v>
      </c>
      <c r="F34" s="25">
        <f>F33*100/8</f>
        <v>0</v>
      </c>
    </row>
    <row r="35" spans="1:6" ht="18">
      <c r="A35" s="62" t="s">
        <v>56</v>
      </c>
      <c r="B35" s="62"/>
      <c r="C35" s="62"/>
      <c r="D35" s="62"/>
      <c r="E35" s="62"/>
      <c r="F35" s="62"/>
    </row>
    <row r="36" spans="1:6" ht="15" thickBot="1">
      <c r="A36" s="63" t="s">
        <v>55</v>
      </c>
      <c r="B36" s="63"/>
      <c r="C36" s="63"/>
      <c r="D36" s="63"/>
      <c r="E36" s="63"/>
      <c r="F36" s="63"/>
    </row>
    <row r="37" spans="1:6" ht="15.75" thickTop="1" thickBot="1">
      <c r="A37" s="64" t="s">
        <v>0</v>
      </c>
      <c r="B37" s="66" t="s">
        <v>1</v>
      </c>
      <c r="C37" s="68" t="s">
        <v>3</v>
      </c>
      <c r="D37" s="70" t="s">
        <v>4</v>
      </c>
      <c r="E37" s="72" t="s">
        <v>9</v>
      </c>
      <c r="F37" s="72"/>
    </row>
    <row r="38" spans="1:6" ht="15.75" thickTop="1" thickBot="1">
      <c r="A38" s="65"/>
      <c r="B38" s="67"/>
      <c r="C38" s="69"/>
      <c r="D38" s="71"/>
      <c r="E38" s="3" t="s">
        <v>5</v>
      </c>
      <c r="F38" s="3" t="s">
        <v>6</v>
      </c>
    </row>
    <row r="39" spans="1:6" ht="17.25" thickTop="1" thickBot="1">
      <c r="A39" s="50" t="s">
        <v>8</v>
      </c>
      <c r="B39" s="53" t="s">
        <v>48</v>
      </c>
      <c r="C39" s="9">
        <v>23</v>
      </c>
      <c r="D39" s="16" t="s">
        <v>52</v>
      </c>
      <c r="E39" s="4">
        <v>4</v>
      </c>
      <c r="F39" s="5"/>
    </row>
    <row r="40" spans="1:6" ht="17.25" thickTop="1" thickBot="1">
      <c r="A40" s="51"/>
      <c r="B40" s="53"/>
      <c r="C40" s="9">
        <v>24</v>
      </c>
      <c r="D40" s="16" t="s">
        <v>50</v>
      </c>
      <c r="E40" s="4">
        <v>4</v>
      </c>
      <c r="F40" s="5"/>
    </row>
    <row r="41" spans="1:6" ht="17.25" thickTop="1" thickBot="1">
      <c r="A41" s="51"/>
      <c r="B41" s="53"/>
      <c r="C41" s="9">
        <v>25</v>
      </c>
      <c r="D41" s="16" t="s">
        <v>51</v>
      </c>
      <c r="E41" s="4">
        <v>2</v>
      </c>
      <c r="F41" s="5"/>
    </row>
    <row r="42" spans="1:6" ht="17.25" thickTop="1" thickBot="1">
      <c r="A42" s="51"/>
      <c r="B42" s="36"/>
      <c r="C42" s="19"/>
      <c r="D42" s="20" t="s">
        <v>53</v>
      </c>
      <c r="E42" s="21">
        <f>E39+E40+E41</f>
        <v>10</v>
      </c>
      <c r="F42" s="21">
        <f>F39+F40+F41</f>
        <v>0</v>
      </c>
    </row>
    <row r="43" spans="1:6" ht="48.75" thickTop="1" thickBot="1">
      <c r="A43" s="52"/>
      <c r="B43" s="36"/>
      <c r="C43" s="19"/>
      <c r="D43" s="20" t="s">
        <v>7</v>
      </c>
      <c r="E43" s="21">
        <f>E42*100/12</f>
        <v>83.333333333333329</v>
      </c>
      <c r="F43" s="21">
        <f>F42*100/12</f>
        <v>0</v>
      </c>
    </row>
    <row r="44" spans="1:6" ht="16.5" thickTop="1">
      <c r="A44" s="54" t="s">
        <v>14</v>
      </c>
      <c r="B44" s="56" t="s">
        <v>15</v>
      </c>
      <c r="C44" s="56"/>
      <c r="D44" s="57"/>
      <c r="E44" s="37">
        <f>E10+E18+E29+E33+E42</f>
        <v>78</v>
      </c>
      <c r="F44" s="37">
        <f>F10+F18+F29+F33+F42</f>
        <v>0</v>
      </c>
    </row>
    <row r="45" spans="1:6" ht="16.5" thickBot="1">
      <c r="A45" s="55"/>
      <c r="B45" s="58" t="s">
        <v>16</v>
      </c>
      <c r="C45" s="58"/>
      <c r="D45" s="59"/>
      <c r="E45" s="37">
        <f>E44</f>
        <v>78</v>
      </c>
      <c r="F45" s="37">
        <f>F11+F19+F30+F34+F43</f>
        <v>0</v>
      </c>
    </row>
  </sheetData>
  <mergeCells count="29">
    <mergeCell ref="A20:A30"/>
    <mergeCell ref="B20:B21"/>
    <mergeCell ref="B22:B27"/>
    <mergeCell ref="A1:F1"/>
    <mergeCell ref="A2:F2"/>
    <mergeCell ref="A3:A4"/>
    <mergeCell ref="B3:B4"/>
    <mergeCell ref="C3:C4"/>
    <mergeCell ref="D3:D4"/>
    <mergeCell ref="E3:F3"/>
    <mergeCell ref="A5:A11"/>
    <mergeCell ref="B5:B6"/>
    <mergeCell ref="B7:B8"/>
    <mergeCell ref="A12:A19"/>
    <mergeCell ref="B12:B17"/>
    <mergeCell ref="A31:A34"/>
    <mergeCell ref="B31:B32"/>
    <mergeCell ref="A35:F35"/>
    <mergeCell ref="A36:F36"/>
    <mergeCell ref="A37:A38"/>
    <mergeCell ref="B37:B38"/>
    <mergeCell ref="C37:C38"/>
    <mergeCell ref="D37:D38"/>
    <mergeCell ref="E37:F37"/>
    <mergeCell ref="A39:A43"/>
    <mergeCell ref="B39:B41"/>
    <mergeCell ref="A44:A45"/>
    <mergeCell ref="B44:D44"/>
    <mergeCell ref="B45:D4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3:G18"/>
  <sheetViews>
    <sheetView rightToLeft="1" tabSelected="1" workbookViewId="0">
      <selection activeCell="N20" sqref="N20"/>
    </sheetView>
  </sheetViews>
  <sheetFormatPr defaultRowHeight="14.25"/>
  <cols>
    <col min="3" max="3" width="11" customWidth="1"/>
  </cols>
  <sheetData>
    <row r="3" spans="1:7">
      <c r="A3" s="40"/>
      <c r="B3" s="47" t="s">
        <v>2</v>
      </c>
      <c r="C3" s="47" t="s">
        <v>26</v>
      </c>
      <c r="D3" s="47" t="s">
        <v>57</v>
      </c>
      <c r="E3" s="47" t="s">
        <v>12</v>
      </c>
      <c r="F3" s="47" t="s">
        <v>8</v>
      </c>
    </row>
    <row r="4" spans="1:7">
      <c r="A4" s="41" t="s">
        <v>59</v>
      </c>
      <c r="B4" s="42">
        <v>80</v>
      </c>
      <c r="C4" s="45">
        <v>62.5</v>
      </c>
      <c r="D4" s="42">
        <v>75</v>
      </c>
      <c r="E4" s="42">
        <v>75</v>
      </c>
      <c r="F4" s="42">
        <v>66.599999999999994</v>
      </c>
      <c r="G4" s="46">
        <f>(F4+E4+D4+C4+B4)/5</f>
        <v>71.820000000000007</v>
      </c>
    </row>
    <row r="5" spans="1:7">
      <c r="A5" s="41" t="s">
        <v>60</v>
      </c>
      <c r="B5" s="42">
        <v>85</v>
      </c>
      <c r="C5" s="45">
        <v>41.6</v>
      </c>
      <c r="D5" s="42">
        <v>75</v>
      </c>
      <c r="E5" s="42">
        <v>100</v>
      </c>
      <c r="F5" s="42">
        <v>66.599999999999994</v>
      </c>
      <c r="G5" s="46">
        <f t="shared" ref="G5:G18" si="0">(F5+E5+D5+C5+B5)/5</f>
        <v>73.64</v>
      </c>
    </row>
    <row r="6" spans="1:7">
      <c r="A6" s="41" t="s">
        <v>61</v>
      </c>
      <c r="B6" s="42">
        <v>70</v>
      </c>
      <c r="C6" s="45">
        <v>58.3</v>
      </c>
      <c r="D6" s="42">
        <v>61.1</v>
      </c>
      <c r="E6" s="42">
        <v>50</v>
      </c>
      <c r="F6" s="42">
        <v>66.599999999999994</v>
      </c>
      <c r="G6" s="46">
        <f t="shared" si="0"/>
        <v>61.2</v>
      </c>
    </row>
    <row r="7" spans="1:7">
      <c r="A7" s="41" t="s">
        <v>62</v>
      </c>
      <c r="B7" s="42">
        <v>75</v>
      </c>
      <c r="C7" s="45">
        <v>62.5</v>
      </c>
      <c r="D7" s="42">
        <v>66.5</v>
      </c>
      <c r="E7" s="42">
        <v>100</v>
      </c>
      <c r="F7" s="42">
        <v>83.3</v>
      </c>
      <c r="G7" s="46">
        <f t="shared" si="0"/>
        <v>77.460000000000008</v>
      </c>
    </row>
    <row r="8" spans="1:7">
      <c r="A8" s="41" t="s">
        <v>63</v>
      </c>
      <c r="B8" s="42">
        <v>100</v>
      </c>
      <c r="C8" s="45">
        <v>62.5</v>
      </c>
      <c r="D8" s="42">
        <v>77.7</v>
      </c>
      <c r="E8" s="42">
        <v>75</v>
      </c>
      <c r="F8" s="42">
        <v>83.3</v>
      </c>
      <c r="G8" s="46">
        <f t="shared" si="0"/>
        <v>79.7</v>
      </c>
    </row>
    <row r="9" spans="1:7">
      <c r="A9" s="41" t="s">
        <v>64</v>
      </c>
      <c r="B9" s="42">
        <v>80</v>
      </c>
      <c r="C9" s="45">
        <v>54.1</v>
      </c>
      <c r="D9" s="42">
        <v>66.599999999999994</v>
      </c>
      <c r="E9" s="42">
        <v>50</v>
      </c>
      <c r="F9" s="42">
        <v>66.599999999999994</v>
      </c>
      <c r="G9" s="46">
        <f t="shared" si="0"/>
        <v>63.459999999999994</v>
      </c>
    </row>
    <row r="10" spans="1:7">
      <c r="A10" s="41" t="s">
        <v>65</v>
      </c>
      <c r="B10" s="42">
        <v>65</v>
      </c>
      <c r="C10" s="45">
        <v>41.6</v>
      </c>
      <c r="D10" s="42">
        <v>66.599999999999994</v>
      </c>
      <c r="E10" s="42">
        <v>100</v>
      </c>
      <c r="F10" s="42">
        <v>83.3</v>
      </c>
      <c r="G10" s="46">
        <f t="shared" si="0"/>
        <v>71.3</v>
      </c>
    </row>
    <row r="11" spans="1:7">
      <c r="A11" s="41" t="s">
        <v>66</v>
      </c>
      <c r="B11" s="42">
        <v>80</v>
      </c>
      <c r="C11" s="45">
        <v>75</v>
      </c>
      <c r="D11" s="42">
        <v>80.5</v>
      </c>
      <c r="E11" s="42">
        <v>100</v>
      </c>
      <c r="F11" s="42">
        <v>83.3</v>
      </c>
      <c r="G11" s="46">
        <f t="shared" si="0"/>
        <v>83.76</v>
      </c>
    </row>
    <row r="12" spans="1:7" ht="15">
      <c r="A12" s="41" t="s">
        <v>67</v>
      </c>
      <c r="B12" s="17">
        <v>70</v>
      </c>
      <c r="C12" s="17">
        <v>75</v>
      </c>
      <c r="D12" s="17">
        <v>77.7</v>
      </c>
      <c r="E12" s="17">
        <v>100</v>
      </c>
      <c r="F12" s="17">
        <v>83.3</v>
      </c>
      <c r="G12" s="46">
        <f t="shared" si="0"/>
        <v>81.2</v>
      </c>
    </row>
    <row r="13" spans="1:7">
      <c r="A13" s="41" t="s">
        <v>68</v>
      </c>
      <c r="B13" s="42">
        <v>80</v>
      </c>
      <c r="C13" s="45">
        <v>79.099999999999994</v>
      </c>
      <c r="D13" s="42">
        <v>75</v>
      </c>
      <c r="E13" s="42">
        <v>75</v>
      </c>
      <c r="F13" s="42">
        <v>91.6</v>
      </c>
      <c r="G13" s="46">
        <f t="shared" si="0"/>
        <v>80.14</v>
      </c>
    </row>
    <row r="14" spans="1:7">
      <c r="A14" s="41" t="s">
        <v>69</v>
      </c>
      <c r="B14" s="42">
        <v>85</v>
      </c>
      <c r="C14" s="45">
        <v>87.5</v>
      </c>
      <c r="D14" s="42">
        <v>61.1</v>
      </c>
      <c r="E14" s="42">
        <v>100</v>
      </c>
      <c r="F14" s="42">
        <v>100</v>
      </c>
      <c r="G14" s="46">
        <f t="shared" si="0"/>
        <v>86.72</v>
      </c>
    </row>
    <row r="15" spans="1:7" ht="15">
      <c r="A15" s="41" t="s">
        <v>70</v>
      </c>
      <c r="B15" s="17">
        <v>60</v>
      </c>
      <c r="C15" s="45">
        <v>50</v>
      </c>
      <c r="D15" s="42">
        <v>66.599999999999994</v>
      </c>
      <c r="E15" s="42">
        <v>100</v>
      </c>
      <c r="F15" s="42">
        <v>66.599999999999994</v>
      </c>
      <c r="G15" s="46">
        <f t="shared" si="0"/>
        <v>68.64</v>
      </c>
    </row>
    <row r="16" spans="1:7">
      <c r="A16" s="41" t="s">
        <v>71</v>
      </c>
      <c r="B16" s="42">
        <v>75</v>
      </c>
      <c r="C16" s="45">
        <v>79.099999999999994</v>
      </c>
      <c r="D16" s="42">
        <v>44.4</v>
      </c>
      <c r="E16" s="42">
        <v>62.5</v>
      </c>
      <c r="F16" s="42">
        <v>75</v>
      </c>
      <c r="G16" s="46">
        <f t="shared" si="0"/>
        <v>67.2</v>
      </c>
    </row>
    <row r="17" spans="1:7">
      <c r="A17" s="41" t="s">
        <v>72</v>
      </c>
      <c r="B17" s="42">
        <v>90</v>
      </c>
      <c r="C17" s="45">
        <v>91.6</v>
      </c>
      <c r="D17" s="42">
        <v>83.3</v>
      </c>
      <c r="E17" s="42">
        <v>100</v>
      </c>
      <c r="F17" s="42">
        <v>83.3</v>
      </c>
      <c r="G17" s="46">
        <f t="shared" si="0"/>
        <v>89.640000000000015</v>
      </c>
    </row>
    <row r="18" spans="1:7" ht="15">
      <c r="A18" s="43" t="s">
        <v>17</v>
      </c>
      <c r="B18" s="44">
        <f>AVERAGE(B4:B17)</f>
        <v>78.214285714285708</v>
      </c>
      <c r="C18" s="44">
        <f t="shared" ref="C18:F18" si="1">AVERAGE(C4:C17)</f>
        <v>65.742857142857147</v>
      </c>
      <c r="D18" s="44">
        <f t="shared" si="1"/>
        <v>69.792857142857144</v>
      </c>
      <c r="E18" s="44">
        <f t="shared" si="1"/>
        <v>84.821428571428569</v>
      </c>
      <c r="F18" s="44">
        <f t="shared" si="1"/>
        <v>78.528571428571425</v>
      </c>
      <c r="G18" s="46">
        <f t="shared" si="0"/>
        <v>75.42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rightToLeft="1" topLeftCell="C28" zoomScale="80" zoomScaleNormal="80" workbookViewId="0">
      <selection activeCell="J4" sqref="J4"/>
    </sheetView>
  </sheetViews>
  <sheetFormatPr defaultRowHeight="14.25"/>
  <cols>
    <col min="1" max="1" width="5" customWidth="1"/>
    <col min="2" max="2" width="7.375" customWidth="1"/>
    <col min="3" max="3" width="4.25" customWidth="1"/>
    <col min="4" max="4" width="78" customWidth="1"/>
    <col min="5" max="5" width="7.125" customWidth="1"/>
    <col min="6" max="6" width="6.75" customWidth="1"/>
    <col min="9" max="9" width="12.875" customWidth="1"/>
  </cols>
  <sheetData>
    <row r="1" spans="1:11" ht="18">
      <c r="A1" s="62" t="s">
        <v>73</v>
      </c>
      <c r="B1" s="62"/>
      <c r="C1" s="62"/>
      <c r="D1" s="62"/>
      <c r="E1" s="62"/>
      <c r="F1" s="62"/>
    </row>
    <row r="2" spans="1:11" ht="15" thickBot="1">
      <c r="A2" s="63" t="s">
        <v>54</v>
      </c>
      <c r="B2" s="63"/>
      <c r="C2" s="63"/>
      <c r="D2" s="63"/>
      <c r="E2" s="63"/>
      <c r="F2" s="63"/>
    </row>
    <row r="3" spans="1:11" ht="15.75" thickTop="1" thickBot="1">
      <c r="A3" s="64" t="s">
        <v>0</v>
      </c>
      <c r="B3" s="66" t="s">
        <v>1</v>
      </c>
      <c r="C3" s="68" t="s">
        <v>3</v>
      </c>
      <c r="D3" s="70" t="s">
        <v>4</v>
      </c>
      <c r="E3" s="72" t="s">
        <v>9</v>
      </c>
      <c r="F3" s="72"/>
      <c r="I3" s="49" t="s">
        <v>63</v>
      </c>
      <c r="J3" s="49" t="s">
        <v>5</v>
      </c>
      <c r="K3" s="49" t="s">
        <v>6</v>
      </c>
    </row>
    <row r="4" spans="1:11" ht="15.75" thickTop="1" thickBot="1">
      <c r="A4" s="78"/>
      <c r="B4" s="79"/>
      <c r="C4" s="69"/>
      <c r="D4" s="71"/>
      <c r="E4" s="3" t="s">
        <v>5</v>
      </c>
      <c r="F4" s="3" t="s">
        <v>6</v>
      </c>
      <c r="I4" s="11" t="s">
        <v>86</v>
      </c>
      <c r="J4" s="11">
        <v>100</v>
      </c>
      <c r="K4" s="11"/>
    </row>
    <row r="5" spans="1:11" ht="17.25" thickTop="1" thickBot="1">
      <c r="A5" s="80" t="s">
        <v>2</v>
      </c>
      <c r="B5" s="81" t="s">
        <v>23</v>
      </c>
      <c r="C5" s="7">
        <v>1</v>
      </c>
      <c r="D5" s="8" t="s">
        <v>18</v>
      </c>
      <c r="E5" s="6">
        <v>4</v>
      </c>
      <c r="F5" s="5"/>
      <c r="I5" s="11" t="s">
        <v>26</v>
      </c>
      <c r="J5" s="11">
        <v>62.5</v>
      </c>
      <c r="K5" s="11"/>
    </row>
    <row r="6" spans="1:11" ht="17.25" thickTop="1" thickBot="1">
      <c r="A6" s="80"/>
      <c r="B6" s="82"/>
      <c r="C6" s="7">
        <v>2</v>
      </c>
      <c r="D6" s="8" t="s">
        <v>19</v>
      </c>
      <c r="E6" s="6">
        <v>4</v>
      </c>
      <c r="F6" s="5"/>
      <c r="I6" s="11" t="s">
        <v>10</v>
      </c>
      <c r="J6" s="11">
        <v>77.7</v>
      </c>
      <c r="K6" s="11"/>
    </row>
    <row r="7" spans="1:11" ht="17.25" thickTop="1" thickBot="1">
      <c r="A7" s="80"/>
      <c r="B7" s="83" t="s">
        <v>24</v>
      </c>
      <c r="C7" s="9">
        <v>3</v>
      </c>
      <c r="D7" s="8" t="s">
        <v>20</v>
      </c>
      <c r="E7" s="4">
        <v>4</v>
      </c>
      <c r="F7" s="5"/>
      <c r="I7" s="11" t="s">
        <v>12</v>
      </c>
      <c r="J7" s="11">
        <v>75</v>
      </c>
      <c r="K7" s="11"/>
    </row>
    <row r="8" spans="1:11" ht="17.25" thickTop="1" thickBot="1">
      <c r="A8" s="80"/>
      <c r="B8" s="83"/>
      <c r="C8" s="9">
        <v>4</v>
      </c>
      <c r="D8" s="8" t="s">
        <v>21</v>
      </c>
      <c r="E8" s="4">
        <v>4</v>
      </c>
      <c r="F8" s="5"/>
      <c r="I8" s="11" t="s">
        <v>8</v>
      </c>
      <c r="J8" s="11">
        <v>83.3</v>
      </c>
      <c r="K8" s="11"/>
    </row>
    <row r="9" spans="1:11" ht="17.25" thickTop="1" thickBot="1">
      <c r="A9" s="80"/>
      <c r="B9" s="18" t="s">
        <v>11</v>
      </c>
      <c r="C9" s="9">
        <v>5</v>
      </c>
      <c r="D9" s="8" t="s">
        <v>22</v>
      </c>
      <c r="E9" s="4">
        <v>4</v>
      </c>
      <c r="F9" s="5"/>
      <c r="I9" s="48" t="s">
        <v>87</v>
      </c>
      <c r="J9" s="11"/>
      <c r="K9" s="11"/>
    </row>
    <row r="10" spans="1:11" ht="17.25" thickTop="1" thickBot="1">
      <c r="A10" s="80"/>
      <c r="B10" s="27"/>
      <c r="C10" s="19"/>
      <c r="D10" s="20" t="s">
        <v>25</v>
      </c>
      <c r="E10" s="21">
        <f>E5+E6+E7+E8+E9</f>
        <v>20</v>
      </c>
      <c r="F10" s="21">
        <f>F5+F6+F7+F8+F9</f>
        <v>0</v>
      </c>
    </row>
    <row r="11" spans="1:11" ht="17.25" thickTop="1" thickBot="1">
      <c r="A11" s="80"/>
      <c r="B11" s="27"/>
      <c r="C11" s="19"/>
      <c r="D11" s="20" t="s">
        <v>7</v>
      </c>
      <c r="E11" s="22">
        <f>E10*100/20</f>
        <v>100</v>
      </c>
      <c r="F11" s="22">
        <f>F10*100/20</f>
        <v>0</v>
      </c>
    </row>
    <row r="12" spans="1:11" ht="17.25" thickTop="1" thickBot="1">
      <c r="A12" s="84" t="s">
        <v>26</v>
      </c>
      <c r="B12" s="85" t="s">
        <v>27</v>
      </c>
      <c r="C12" s="2">
        <v>6</v>
      </c>
      <c r="D12" s="8" t="s">
        <v>28</v>
      </c>
      <c r="E12" s="4">
        <v>3</v>
      </c>
      <c r="F12" s="5"/>
    </row>
    <row r="13" spans="1:11" ht="17.25" thickTop="1" thickBot="1">
      <c r="A13" s="73"/>
      <c r="B13" s="77"/>
      <c r="C13" s="2">
        <v>7</v>
      </c>
      <c r="D13" s="8" t="s">
        <v>29</v>
      </c>
      <c r="E13" s="4">
        <v>4</v>
      </c>
      <c r="F13" s="5"/>
    </row>
    <row r="14" spans="1:11" ht="17.25" thickTop="1" thickBot="1">
      <c r="A14" s="73"/>
      <c r="B14" s="77"/>
      <c r="C14" s="2">
        <v>8</v>
      </c>
      <c r="D14" s="8" t="s">
        <v>30</v>
      </c>
      <c r="E14" s="4">
        <v>2</v>
      </c>
      <c r="F14" s="5"/>
    </row>
    <row r="15" spans="1:11" ht="17.25" thickTop="1" thickBot="1">
      <c r="A15" s="73"/>
      <c r="B15" s="77"/>
      <c r="C15" s="2">
        <v>9</v>
      </c>
      <c r="D15" s="8" t="s">
        <v>31</v>
      </c>
      <c r="E15" s="4">
        <v>3</v>
      </c>
      <c r="F15" s="5"/>
    </row>
    <row r="16" spans="1:11" ht="17.25" thickTop="1" thickBot="1">
      <c r="A16" s="73"/>
      <c r="B16" s="77"/>
      <c r="C16" s="2">
        <v>10</v>
      </c>
      <c r="D16" s="8" t="s">
        <v>32</v>
      </c>
      <c r="E16" s="4">
        <v>3</v>
      </c>
      <c r="F16" s="5"/>
    </row>
    <row r="17" spans="1:11" ht="17.100000000000001" customHeight="1" thickTop="1" thickBot="1">
      <c r="A17" s="73"/>
      <c r="B17" s="86"/>
      <c r="C17" s="2">
        <v>11</v>
      </c>
      <c r="D17" s="8" t="s">
        <v>33</v>
      </c>
      <c r="E17" s="4">
        <v>0</v>
      </c>
      <c r="F17" s="5"/>
    </row>
    <row r="18" spans="1:11" ht="17.100000000000001" customHeight="1" thickTop="1" thickBot="1">
      <c r="A18" s="73"/>
      <c r="B18" s="28"/>
      <c r="C18" s="29"/>
      <c r="D18" s="20" t="s">
        <v>44</v>
      </c>
      <c r="E18" s="21">
        <f>E12+E13+E14+E15+E16+E17</f>
        <v>15</v>
      </c>
      <c r="F18" s="21">
        <f>F12+F13+F14+F15+F16+F17</f>
        <v>0</v>
      </c>
    </row>
    <row r="19" spans="1:11" ht="17.100000000000001" customHeight="1" thickTop="1" thickBot="1">
      <c r="A19" s="73"/>
      <c r="B19" s="28"/>
      <c r="C19" s="29"/>
      <c r="D19" s="20" t="s">
        <v>7</v>
      </c>
      <c r="E19" s="21">
        <f>E18*100/24</f>
        <v>62.5</v>
      </c>
      <c r="F19" s="21">
        <f>F18*100/24</f>
        <v>0</v>
      </c>
    </row>
    <row r="20" spans="1:11" ht="17.100000000000001" customHeight="1" thickTop="1" thickBot="1">
      <c r="A20" s="73" t="s">
        <v>10</v>
      </c>
      <c r="B20" s="76" t="s">
        <v>13</v>
      </c>
      <c r="C20" s="2">
        <v>12</v>
      </c>
      <c r="D20" s="8" t="s">
        <v>34</v>
      </c>
      <c r="E20" s="4">
        <v>4</v>
      </c>
      <c r="F20" s="5"/>
    </row>
    <row r="21" spans="1:11" ht="17.100000000000001" customHeight="1" thickTop="1" thickBot="1">
      <c r="A21" s="73"/>
      <c r="B21" s="77"/>
      <c r="C21" s="2">
        <v>13</v>
      </c>
      <c r="D21" s="8" t="s">
        <v>35</v>
      </c>
      <c r="E21" s="4">
        <v>4</v>
      </c>
      <c r="F21" s="5"/>
    </row>
    <row r="22" spans="1:11" ht="17.100000000000001" customHeight="1" thickTop="1" thickBot="1">
      <c r="A22" s="74"/>
      <c r="B22" s="61" t="s">
        <v>37</v>
      </c>
      <c r="C22" s="10">
        <v>14</v>
      </c>
      <c r="D22" s="8" t="s">
        <v>36</v>
      </c>
      <c r="E22" s="4">
        <v>2</v>
      </c>
      <c r="F22" s="5"/>
    </row>
    <row r="23" spans="1:11" ht="17.100000000000001" customHeight="1" thickTop="1" thickBot="1">
      <c r="A23" s="74"/>
      <c r="B23" s="61"/>
      <c r="C23" s="10">
        <v>15</v>
      </c>
      <c r="D23" s="8" t="s">
        <v>38</v>
      </c>
      <c r="E23" s="4">
        <v>2</v>
      </c>
      <c r="F23" s="5"/>
    </row>
    <row r="24" spans="1:11" ht="17.100000000000001" customHeight="1" thickTop="1" thickBot="1">
      <c r="A24" s="74"/>
      <c r="B24" s="61"/>
      <c r="C24" s="10">
        <v>16</v>
      </c>
      <c r="D24" s="8" t="s">
        <v>39</v>
      </c>
      <c r="E24" s="4">
        <v>4</v>
      </c>
      <c r="F24" s="5"/>
    </row>
    <row r="25" spans="1:11" ht="17.100000000000001" customHeight="1" thickTop="1" thickBot="1">
      <c r="A25" s="74"/>
      <c r="B25" s="61"/>
      <c r="C25" s="14">
        <v>17</v>
      </c>
      <c r="D25" s="16" t="s">
        <v>40</v>
      </c>
      <c r="E25" s="6">
        <v>4</v>
      </c>
      <c r="F25" s="5"/>
    </row>
    <row r="26" spans="1:11" ht="17.100000000000001" customHeight="1" thickTop="1" thickBot="1">
      <c r="A26" s="74"/>
      <c r="B26" s="61"/>
      <c r="C26" s="14">
        <v>18</v>
      </c>
      <c r="D26" s="16" t="s">
        <v>41</v>
      </c>
      <c r="E26" s="6">
        <v>0</v>
      </c>
      <c r="F26" s="5"/>
    </row>
    <row r="27" spans="1:11" ht="17.100000000000001" customHeight="1" thickTop="1" thickBot="1">
      <c r="A27" s="74"/>
      <c r="B27" s="61"/>
      <c r="C27" s="14">
        <v>19</v>
      </c>
      <c r="D27" s="16" t="s">
        <v>42</v>
      </c>
      <c r="E27" s="6">
        <v>4</v>
      </c>
      <c r="F27" s="5"/>
    </row>
    <row r="28" spans="1:11" ht="17.100000000000001" customHeight="1" thickTop="1" thickBot="1">
      <c r="A28" s="74"/>
      <c r="B28" s="15"/>
      <c r="C28" s="14">
        <v>20</v>
      </c>
      <c r="D28" s="16" t="s">
        <v>43</v>
      </c>
      <c r="E28" s="6">
        <v>4</v>
      </c>
      <c r="F28" s="5"/>
    </row>
    <row r="29" spans="1:11" ht="17.100000000000001" customHeight="1" thickTop="1" thickBot="1">
      <c r="A29" s="73"/>
      <c r="B29" s="30"/>
      <c r="C29" s="38"/>
      <c r="D29" s="24" t="s">
        <v>45</v>
      </c>
      <c r="E29" s="39">
        <f>E20+E21+E22+E23+E24+E25+E26+E27+E28</f>
        <v>28</v>
      </c>
      <c r="F29" s="23">
        <f>F20+F21+F22+F23+F24+F25+F26+F27+F28</f>
        <v>0</v>
      </c>
      <c r="G29" s="1"/>
      <c r="H29" s="1"/>
      <c r="I29" s="1"/>
      <c r="J29" s="1"/>
    </row>
    <row r="30" spans="1:11" s="11" customFormat="1" ht="17.100000000000001" customHeight="1" thickTop="1" thickBot="1">
      <c r="A30" s="75"/>
      <c r="B30" s="32"/>
      <c r="C30" s="33"/>
      <c r="D30" s="24" t="s">
        <v>7</v>
      </c>
      <c r="E30" s="25">
        <f>E29*100/36</f>
        <v>77.777777777777771</v>
      </c>
      <c r="F30" s="25">
        <f>F29*100/36</f>
        <v>0</v>
      </c>
      <c r="G30" s="1"/>
      <c r="H30" s="1"/>
      <c r="I30" s="1"/>
      <c r="J30" s="1"/>
      <c r="K30" s="12"/>
    </row>
    <row r="31" spans="1:11" s="1" customFormat="1" ht="17.100000000000001" customHeight="1" thickTop="1" thickBot="1">
      <c r="A31" s="60" t="s">
        <v>12</v>
      </c>
      <c r="B31" s="61" t="s">
        <v>12</v>
      </c>
      <c r="C31" s="10">
        <v>21</v>
      </c>
      <c r="D31" s="16" t="s">
        <v>46</v>
      </c>
      <c r="E31" s="4">
        <v>4</v>
      </c>
      <c r="F31" s="5"/>
    </row>
    <row r="32" spans="1:11" s="1" customFormat="1" ht="17.100000000000001" customHeight="1" thickTop="1" thickBot="1">
      <c r="A32" s="60"/>
      <c r="B32" s="61"/>
      <c r="C32" s="10">
        <v>22</v>
      </c>
      <c r="D32" s="16" t="s">
        <v>47</v>
      </c>
      <c r="E32" s="4">
        <v>2</v>
      </c>
      <c r="F32" s="5"/>
    </row>
    <row r="33" spans="1:6" s="1" customFormat="1" ht="16.5" thickTop="1">
      <c r="A33" s="60"/>
      <c r="B33" s="34"/>
      <c r="C33" s="31"/>
      <c r="D33" s="26" t="s">
        <v>49</v>
      </c>
      <c r="E33" s="23">
        <f>E31+E32</f>
        <v>6</v>
      </c>
      <c r="F33" s="23">
        <f>F31+F32</f>
        <v>0</v>
      </c>
    </row>
    <row r="34" spans="1:6" ht="15.75">
      <c r="A34" s="60"/>
      <c r="B34" s="35"/>
      <c r="C34" s="33"/>
      <c r="D34" s="24" t="s">
        <v>7</v>
      </c>
      <c r="E34" s="25">
        <f>E33*100/8</f>
        <v>75</v>
      </c>
      <c r="F34" s="25">
        <f>F33*100/8</f>
        <v>0</v>
      </c>
    </row>
    <row r="35" spans="1:6" ht="18">
      <c r="A35" s="62" t="s">
        <v>56</v>
      </c>
      <c r="B35" s="62"/>
      <c r="C35" s="62"/>
      <c r="D35" s="62"/>
      <c r="E35" s="62"/>
      <c r="F35" s="62"/>
    </row>
    <row r="36" spans="1:6" ht="15" thickBot="1">
      <c r="A36" s="63" t="s">
        <v>55</v>
      </c>
      <c r="B36" s="63"/>
      <c r="C36" s="63"/>
      <c r="D36" s="63"/>
      <c r="E36" s="63"/>
      <c r="F36" s="63"/>
    </row>
    <row r="37" spans="1:6" ht="15.75" thickTop="1" thickBot="1">
      <c r="A37" s="64" t="s">
        <v>0</v>
      </c>
      <c r="B37" s="66" t="s">
        <v>1</v>
      </c>
      <c r="C37" s="68" t="s">
        <v>3</v>
      </c>
      <c r="D37" s="70" t="s">
        <v>4</v>
      </c>
      <c r="E37" s="72" t="s">
        <v>9</v>
      </c>
      <c r="F37" s="72"/>
    </row>
    <row r="38" spans="1:6" ht="15.75" thickTop="1" thickBot="1">
      <c r="A38" s="65"/>
      <c r="B38" s="67"/>
      <c r="C38" s="69"/>
      <c r="D38" s="71"/>
      <c r="E38" s="3" t="s">
        <v>5</v>
      </c>
      <c r="F38" s="3" t="s">
        <v>6</v>
      </c>
    </row>
    <row r="39" spans="1:6" ht="17.25" thickTop="1" thickBot="1">
      <c r="A39" s="50" t="s">
        <v>8</v>
      </c>
      <c r="B39" s="53" t="s">
        <v>48</v>
      </c>
      <c r="C39" s="9">
        <v>23</v>
      </c>
      <c r="D39" s="16" t="s">
        <v>52</v>
      </c>
      <c r="E39" s="4">
        <v>4</v>
      </c>
      <c r="F39" s="5"/>
    </row>
    <row r="40" spans="1:6" ht="17.25" thickTop="1" thickBot="1">
      <c r="A40" s="51"/>
      <c r="B40" s="53"/>
      <c r="C40" s="9">
        <v>24</v>
      </c>
      <c r="D40" s="16" t="s">
        <v>50</v>
      </c>
      <c r="E40" s="4">
        <v>4</v>
      </c>
      <c r="F40" s="5"/>
    </row>
    <row r="41" spans="1:6" ht="17.25" thickTop="1" thickBot="1">
      <c r="A41" s="51"/>
      <c r="B41" s="53"/>
      <c r="C41" s="9">
        <v>25</v>
      </c>
      <c r="D41" s="16" t="s">
        <v>51</v>
      </c>
      <c r="E41" s="4">
        <v>2</v>
      </c>
      <c r="F41" s="5"/>
    </row>
    <row r="42" spans="1:6" ht="17.25" thickTop="1" thickBot="1">
      <c r="A42" s="51"/>
      <c r="B42" s="36"/>
      <c r="C42" s="19"/>
      <c r="D42" s="20" t="s">
        <v>53</v>
      </c>
      <c r="E42" s="21">
        <f>E39+E40+E41</f>
        <v>10</v>
      </c>
      <c r="F42" s="21">
        <f>F39+F40+F41</f>
        <v>0</v>
      </c>
    </row>
    <row r="43" spans="1:6" ht="48.75" thickTop="1" thickBot="1">
      <c r="A43" s="52"/>
      <c r="B43" s="36"/>
      <c r="C43" s="19"/>
      <c r="D43" s="20" t="s">
        <v>7</v>
      </c>
      <c r="E43" s="21">
        <f>E42*100/12</f>
        <v>83.333333333333329</v>
      </c>
      <c r="F43" s="21">
        <f>F42*100/12</f>
        <v>0</v>
      </c>
    </row>
    <row r="44" spans="1:6" ht="16.5" thickTop="1">
      <c r="A44" s="54" t="s">
        <v>14</v>
      </c>
      <c r="B44" s="56" t="s">
        <v>15</v>
      </c>
      <c r="C44" s="56"/>
      <c r="D44" s="57"/>
      <c r="E44" s="37">
        <f>E10+E18+E29+E33+E42</f>
        <v>79</v>
      </c>
      <c r="F44" s="37">
        <f>F10+F18+F29+F33+F42</f>
        <v>0</v>
      </c>
    </row>
    <row r="45" spans="1:6" ht="16.5" thickBot="1">
      <c r="A45" s="55"/>
      <c r="B45" s="58" t="s">
        <v>16</v>
      </c>
      <c r="C45" s="58"/>
      <c r="D45" s="59"/>
      <c r="E45" s="37">
        <f>E44</f>
        <v>79</v>
      </c>
      <c r="F45" s="37">
        <f>F11+F19+F30+F34+F43</f>
        <v>0</v>
      </c>
    </row>
  </sheetData>
  <mergeCells count="29">
    <mergeCell ref="A20:A30"/>
    <mergeCell ref="B20:B21"/>
    <mergeCell ref="B22:B27"/>
    <mergeCell ref="A1:F1"/>
    <mergeCell ref="A2:F2"/>
    <mergeCell ref="A3:A4"/>
    <mergeCell ref="B3:B4"/>
    <mergeCell ref="C3:C4"/>
    <mergeCell ref="D3:D4"/>
    <mergeCell ref="E3:F3"/>
    <mergeCell ref="A5:A11"/>
    <mergeCell ref="B5:B6"/>
    <mergeCell ref="B7:B8"/>
    <mergeCell ref="A12:A19"/>
    <mergeCell ref="B12:B17"/>
    <mergeCell ref="A31:A34"/>
    <mergeCell ref="B31:B32"/>
    <mergeCell ref="A35:F35"/>
    <mergeCell ref="A36:F36"/>
    <mergeCell ref="A37:A38"/>
    <mergeCell ref="B37:B38"/>
    <mergeCell ref="C37:C38"/>
    <mergeCell ref="D37:D38"/>
    <mergeCell ref="E37:F37"/>
    <mergeCell ref="A39:A43"/>
    <mergeCell ref="B39:B41"/>
    <mergeCell ref="A44:A45"/>
    <mergeCell ref="B44:D44"/>
    <mergeCell ref="B45:D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rightToLeft="1" zoomScale="80" zoomScaleNormal="80" workbookViewId="0">
      <selection activeCell="J4" sqref="J4"/>
    </sheetView>
  </sheetViews>
  <sheetFormatPr defaultRowHeight="14.25"/>
  <cols>
    <col min="1" max="1" width="5" customWidth="1"/>
    <col min="2" max="2" width="7.375" customWidth="1"/>
    <col min="3" max="3" width="4.25" customWidth="1"/>
    <col min="4" max="4" width="78" customWidth="1"/>
    <col min="5" max="5" width="7.125" customWidth="1"/>
    <col min="6" max="6" width="6.75" customWidth="1"/>
    <col min="9" max="9" width="10.25" customWidth="1"/>
  </cols>
  <sheetData>
    <row r="1" spans="1:11" ht="18">
      <c r="A1" s="62" t="s">
        <v>74</v>
      </c>
      <c r="B1" s="62"/>
      <c r="C1" s="62"/>
      <c r="D1" s="62"/>
      <c r="E1" s="62"/>
      <c r="F1" s="62"/>
    </row>
    <row r="2" spans="1:11" ht="15" thickBot="1">
      <c r="A2" s="63" t="s">
        <v>54</v>
      </c>
      <c r="B2" s="63"/>
      <c r="C2" s="63"/>
      <c r="D2" s="63"/>
      <c r="E2" s="63"/>
      <c r="F2" s="63"/>
    </row>
    <row r="3" spans="1:11" ht="15.75" thickTop="1" thickBot="1">
      <c r="A3" s="64" t="s">
        <v>0</v>
      </c>
      <c r="B3" s="66" t="s">
        <v>1</v>
      </c>
      <c r="C3" s="68" t="s">
        <v>3</v>
      </c>
      <c r="D3" s="70" t="s">
        <v>4</v>
      </c>
      <c r="E3" s="72" t="s">
        <v>9</v>
      </c>
      <c r="F3" s="72"/>
      <c r="I3" s="49"/>
      <c r="J3" s="49" t="s">
        <v>5</v>
      </c>
      <c r="K3" s="49" t="s">
        <v>6</v>
      </c>
    </row>
    <row r="4" spans="1:11" ht="15.75" thickTop="1" thickBot="1">
      <c r="A4" s="78"/>
      <c r="B4" s="79"/>
      <c r="C4" s="69"/>
      <c r="D4" s="71"/>
      <c r="E4" s="3" t="s">
        <v>5</v>
      </c>
      <c r="F4" s="3" t="s">
        <v>6</v>
      </c>
      <c r="I4" s="11" t="s">
        <v>86</v>
      </c>
      <c r="J4" s="11">
        <v>60</v>
      </c>
      <c r="K4" s="11"/>
    </row>
    <row r="5" spans="1:11" ht="17.25" thickTop="1" thickBot="1">
      <c r="A5" s="80" t="s">
        <v>2</v>
      </c>
      <c r="B5" s="81" t="s">
        <v>23</v>
      </c>
      <c r="C5" s="7">
        <v>1</v>
      </c>
      <c r="D5" s="8" t="s">
        <v>18</v>
      </c>
      <c r="E5" s="6">
        <v>2</v>
      </c>
      <c r="F5" s="5"/>
      <c r="I5" s="11" t="s">
        <v>26</v>
      </c>
      <c r="J5" s="11">
        <v>50</v>
      </c>
      <c r="K5" s="11"/>
    </row>
    <row r="6" spans="1:11" ht="17.25" thickTop="1" thickBot="1">
      <c r="A6" s="80"/>
      <c r="B6" s="82"/>
      <c r="C6" s="7">
        <v>2</v>
      </c>
      <c r="D6" s="8" t="s">
        <v>19</v>
      </c>
      <c r="E6" s="6">
        <v>2</v>
      </c>
      <c r="F6" s="5"/>
      <c r="I6" s="11" t="s">
        <v>10</v>
      </c>
      <c r="J6" s="11">
        <v>66.599999999999994</v>
      </c>
      <c r="K6" s="11"/>
    </row>
    <row r="7" spans="1:11" ht="17.25" thickTop="1" thickBot="1">
      <c r="A7" s="80"/>
      <c r="B7" s="83" t="s">
        <v>24</v>
      </c>
      <c r="C7" s="9">
        <v>3</v>
      </c>
      <c r="D7" s="8" t="s">
        <v>20</v>
      </c>
      <c r="E7" s="4">
        <v>2</v>
      </c>
      <c r="F7" s="5"/>
      <c r="I7" s="11" t="s">
        <v>12</v>
      </c>
      <c r="J7" s="11">
        <v>100</v>
      </c>
      <c r="K7" s="11"/>
    </row>
    <row r="8" spans="1:11" ht="17.25" thickTop="1" thickBot="1">
      <c r="A8" s="80"/>
      <c r="B8" s="83"/>
      <c r="C8" s="9">
        <v>4</v>
      </c>
      <c r="D8" s="8" t="s">
        <v>21</v>
      </c>
      <c r="E8" s="4">
        <v>4</v>
      </c>
      <c r="F8" s="5"/>
      <c r="I8" s="11" t="s">
        <v>8</v>
      </c>
      <c r="J8" s="11">
        <v>66.599999999999994</v>
      </c>
      <c r="K8" s="11"/>
    </row>
    <row r="9" spans="1:11" ht="17.25" thickTop="1" thickBot="1">
      <c r="A9" s="80"/>
      <c r="B9" s="18" t="s">
        <v>11</v>
      </c>
      <c r="C9" s="9">
        <v>5</v>
      </c>
      <c r="D9" s="8" t="s">
        <v>22</v>
      </c>
      <c r="E9" s="4">
        <v>2</v>
      </c>
      <c r="F9" s="5"/>
      <c r="I9" s="48" t="s">
        <v>87</v>
      </c>
      <c r="J9" s="11">
        <v>68.599999999999994</v>
      </c>
      <c r="K9" s="11"/>
    </row>
    <row r="10" spans="1:11" ht="17.25" thickTop="1" thickBot="1">
      <c r="A10" s="80"/>
      <c r="B10" s="27"/>
      <c r="C10" s="19"/>
      <c r="D10" s="20" t="s">
        <v>25</v>
      </c>
      <c r="E10" s="21">
        <f>E5+E6+E7+E8+E9</f>
        <v>12</v>
      </c>
      <c r="F10" s="21">
        <f>F5+F6+F7+F8+F9</f>
        <v>0</v>
      </c>
    </row>
    <row r="11" spans="1:11" ht="17.25" thickTop="1" thickBot="1">
      <c r="A11" s="80"/>
      <c r="B11" s="27"/>
      <c r="C11" s="19"/>
      <c r="D11" s="20" t="s">
        <v>7</v>
      </c>
      <c r="E11" s="22">
        <f>E10*100/20</f>
        <v>60</v>
      </c>
      <c r="F11" s="22">
        <f>F10*100/20</f>
        <v>0</v>
      </c>
    </row>
    <row r="12" spans="1:11" ht="17.25" thickTop="1" thickBot="1">
      <c r="A12" s="84" t="s">
        <v>26</v>
      </c>
      <c r="B12" s="85" t="s">
        <v>27</v>
      </c>
      <c r="C12" s="2">
        <v>6</v>
      </c>
      <c r="D12" s="8" t="s">
        <v>28</v>
      </c>
      <c r="E12" s="4">
        <v>2</v>
      </c>
      <c r="F12" s="5"/>
    </row>
    <row r="13" spans="1:11" ht="17.25" thickTop="1" thickBot="1">
      <c r="A13" s="73"/>
      <c r="B13" s="77"/>
      <c r="C13" s="2">
        <v>7</v>
      </c>
      <c r="D13" s="8" t="s">
        <v>29</v>
      </c>
      <c r="E13" s="4">
        <v>4</v>
      </c>
      <c r="F13" s="5"/>
      <c r="J13" s="1"/>
    </row>
    <row r="14" spans="1:11" ht="17.25" thickTop="1" thickBot="1">
      <c r="A14" s="73"/>
      <c r="B14" s="77"/>
      <c r="C14" s="2">
        <v>8</v>
      </c>
      <c r="D14" s="8" t="s">
        <v>30</v>
      </c>
      <c r="E14" s="4">
        <v>2</v>
      </c>
      <c r="F14" s="5"/>
    </row>
    <row r="15" spans="1:11" ht="17.25" thickTop="1" thickBot="1">
      <c r="A15" s="73"/>
      <c r="B15" s="77"/>
      <c r="C15" s="2">
        <v>9</v>
      </c>
      <c r="D15" s="8" t="s">
        <v>31</v>
      </c>
      <c r="E15" s="4">
        <v>4</v>
      </c>
      <c r="F15" s="5"/>
    </row>
    <row r="16" spans="1:11" ht="17.25" thickTop="1" thickBot="1">
      <c r="A16" s="73"/>
      <c r="B16" s="77"/>
      <c r="C16" s="2">
        <v>10</v>
      </c>
      <c r="D16" s="8" t="s">
        <v>32</v>
      </c>
      <c r="E16" s="4">
        <v>0</v>
      </c>
      <c r="F16" s="5"/>
    </row>
    <row r="17" spans="1:14" ht="17.100000000000001" customHeight="1" thickTop="1" thickBot="1">
      <c r="A17" s="73"/>
      <c r="B17" s="86"/>
      <c r="C17" s="2">
        <v>11</v>
      </c>
      <c r="D17" s="8" t="s">
        <v>33</v>
      </c>
      <c r="E17" s="4">
        <v>0</v>
      </c>
      <c r="F17" s="5"/>
    </row>
    <row r="18" spans="1:14" ht="17.100000000000001" customHeight="1" thickTop="1" thickBot="1">
      <c r="A18" s="73"/>
      <c r="B18" s="28"/>
      <c r="C18" s="29"/>
      <c r="D18" s="20" t="s">
        <v>44</v>
      </c>
      <c r="E18" s="21">
        <f>E12+E13+E14+E15+E16+E17</f>
        <v>12</v>
      </c>
      <c r="F18" s="21">
        <f>F12+F13+F14+F15+F16+F17</f>
        <v>0</v>
      </c>
    </row>
    <row r="19" spans="1:14" ht="17.100000000000001" customHeight="1" thickTop="1" thickBot="1">
      <c r="A19" s="73"/>
      <c r="B19" s="28"/>
      <c r="C19" s="29"/>
      <c r="D19" s="20" t="s">
        <v>7</v>
      </c>
      <c r="E19" s="21">
        <f>E18*100/24</f>
        <v>50</v>
      </c>
      <c r="F19" s="21">
        <f>F18*100/24</f>
        <v>0</v>
      </c>
    </row>
    <row r="20" spans="1:14" ht="17.100000000000001" customHeight="1" thickTop="1" thickBot="1">
      <c r="A20" s="73" t="s">
        <v>10</v>
      </c>
      <c r="B20" s="76" t="s">
        <v>13</v>
      </c>
      <c r="C20" s="2">
        <v>12</v>
      </c>
      <c r="D20" s="8" t="s">
        <v>34</v>
      </c>
      <c r="E20" s="4">
        <v>2</v>
      </c>
      <c r="F20" s="5"/>
    </row>
    <row r="21" spans="1:14" ht="17.100000000000001" customHeight="1" thickTop="1" thickBot="1">
      <c r="A21" s="73"/>
      <c r="B21" s="77"/>
      <c r="C21" s="2">
        <v>13</v>
      </c>
      <c r="D21" s="8" t="s">
        <v>35</v>
      </c>
      <c r="E21" s="4">
        <v>2</v>
      </c>
      <c r="F21" s="5"/>
    </row>
    <row r="22" spans="1:14" ht="17.100000000000001" customHeight="1" thickTop="1" thickBot="1">
      <c r="A22" s="74"/>
      <c r="B22" s="61" t="s">
        <v>37</v>
      </c>
      <c r="C22" s="10">
        <v>14</v>
      </c>
      <c r="D22" s="8" t="s">
        <v>36</v>
      </c>
      <c r="E22" s="4">
        <v>2</v>
      </c>
      <c r="F22" s="5"/>
    </row>
    <row r="23" spans="1:14" ht="17.100000000000001" customHeight="1" thickTop="1" thickBot="1">
      <c r="A23" s="74"/>
      <c r="B23" s="61"/>
      <c r="C23" s="10">
        <v>15</v>
      </c>
      <c r="D23" s="8" t="s">
        <v>38</v>
      </c>
      <c r="E23" s="4">
        <v>4</v>
      </c>
      <c r="F23" s="5"/>
    </row>
    <row r="24" spans="1:14" ht="17.100000000000001" customHeight="1" thickTop="1" thickBot="1">
      <c r="A24" s="74"/>
      <c r="B24" s="61"/>
      <c r="C24" s="10">
        <v>16</v>
      </c>
      <c r="D24" s="8" t="s">
        <v>39</v>
      </c>
      <c r="E24" s="4">
        <v>4</v>
      </c>
      <c r="F24" s="5"/>
    </row>
    <row r="25" spans="1:14" ht="17.100000000000001" customHeight="1" thickTop="1" thickBot="1">
      <c r="A25" s="74"/>
      <c r="B25" s="61"/>
      <c r="C25" s="14">
        <v>17</v>
      </c>
      <c r="D25" s="16" t="s">
        <v>40</v>
      </c>
      <c r="E25" s="6">
        <v>4</v>
      </c>
      <c r="F25" s="5"/>
    </row>
    <row r="26" spans="1:14" ht="17.100000000000001" customHeight="1" thickTop="1" thickBot="1">
      <c r="A26" s="74"/>
      <c r="B26" s="61"/>
      <c r="C26" s="14">
        <v>18</v>
      </c>
      <c r="D26" s="16" t="s">
        <v>41</v>
      </c>
      <c r="E26" s="6">
        <v>0</v>
      </c>
      <c r="F26" s="5"/>
    </row>
    <row r="27" spans="1:14" ht="17.100000000000001" customHeight="1" thickTop="1" thickBot="1">
      <c r="A27" s="74"/>
      <c r="B27" s="61"/>
      <c r="C27" s="14">
        <v>19</v>
      </c>
      <c r="D27" s="16" t="s">
        <v>42</v>
      </c>
      <c r="E27" s="6">
        <v>2</v>
      </c>
      <c r="F27" s="5"/>
    </row>
    <row r="28" spans="1:14" ht="17.100000000000001" customHeight="1" thickTop="1" thickBot="1">
      <c r="A28" s="74"/>
      <c r="B28" s="15"/>
      <c r="C28" s="14">
        <v>20</v>
      </c>
      <c r="D28" s="16" t="s">
        <v>43</v>
      </c>
      <c r="E28" s="6">
        <v>4</v>
      </c>
      <c r="F28" s="5"/>
    </row>
    <row r="29" spans="1:14" ht="17.100000000000001" customHeight="1" thickTop="1" thickBot="1">
      <c r="A29" s="73"/>
      <c r="B29" s="30"/>
      <c r="C29" s="38"/>
      <c r="D29" s="24" t="s">
        <v>45</v>
      </c>
      <c r="E29" s="39">
        <f>E20+E21+E22+E23+E24+E25+E26+E27+E28</f>
        <v>24</v>
      </c>
      <c r="F29" s="23">
        <f>F20+F21+F22+F23+F24+F25+F26+F27+F28</f>
        <v>0</v>
      </c>
      <c r="G29" s="1"/>
      <c r="H29" s="1"/>
      <c r="I29" s="1"/>
      <c r="J29" s="1"/>
      <c r="K29" s="1"/>
      <c r="L29" s="1"/>
      <c r="M29" s="1"/>
    </row>
    <row r="30" spans="1:14" s="11" customFormat="1" ht="17.100000000000001" customHeight="1" thickTop="1" thickBot="1">
      <c r="A30" s="75"/>
      <c r="B30" s="32"/>
      <c r="C30" s="33"/>
      <c r="D30" s="24" t="s">
        <v>7</v>
      </c>
      <c r="E30" s="25">
        <f>E29*100/36</f>
        <v>66.666666666666671</v>
      </c>
      <c r="F30" s="25">
        <f>F29*100/36</f>
        <v>0</v>
      </c>
      <c r="G30" s="1"/>
      <c r="H30" s="1"/>
      <c r="I30" s="1"/>
      <c r="J30" s="1"/>
      <c r="K30" s="1"/>
      <c r="L30" s="1"/>
      <c r="M30" s="1"/>
      <c r="N30" s="12"/>
    </row>
    <row r="31" spans="1:14" s="1" customFormat="1" ht="17.100000000000001" customHeight="1" thickTop="1" thickBot="1">
      <c r="A31" s="60" t="s">
        <v>12</v>
      </c>
      <c r="B31" s="61" t="s">
        <v>12</v>
      </c>
      <c r="C31" s="10">
        <v>21</v>
      </c>
      <c r="D31" s="16" t="s">
        <v>46</v>
      </c>
      <c r="E31" s="4">
        <v>4</v>
      </c>
      <c r="F31" s="5"/>
    </row>
    <row r="32" spans="1:14" s="1" customFormat="1" ht="17.100000000000001" customHeight="1" thickTop="1" thickBot="1">
      <c r="A32" s="60"/>
      <c r="B32" s="61"/>
      <c r="C32" s="10">
        <v>22</v>
      </c>
      <c r="D32" s="16" t="s">
        <v>47</v>
      </c>
      <c r="E32" s="4">
        <v>4</v>
      </c>
      <c r="F32" s="5"/>
      <c r="J32" s="13"/>
    </row>
    <row r="33" spans="1:6" s="1" customFormat="1" ht="16.5" thickTop="1">
      <c r="A33" s="60"/>
      <c r="B33" s="34"/>
      <c r="C33" s="31"/>
      <c r="D33" s="26" t="s">
        <v>49</v>
      </c>
      <c r="E33" s="23">
        <f>E31+E32</f>
        <v>8</v>
      </c>
      <c r="F33" s="23">
        <f>F31+F32</f>
        <v>0</v>
      </c>
    </row>
    <row r="34" spans="1:6" ht="15.75">
      <c r="A34" s="60"/>
      <c r="B34" s="35"/>
      <c r="C34" s="33"/>
      <c r="D34" s="24" t="s">
        <v>7</v>
      </c>
      <c r="E34" s="25">
        <f>E33*100/8</f>
        <v>100</v>
      </c>
      <c r="F34" s="25">
        <f>F33*100/8</f>
        <v>0</v>
      </c>
    </row>
    <row r="35" spans="1:6" ht="18">
      <c r="A35" s="62" t="s">
        <v>56</v>
      </c>
      <c r="B35" s="62"/>
      <c r="C35" s="62"/>
      <c r="D35" s="62"/>
      <c r="E35" s="62"/>
      <c r="F35" s="62"/>
    </row>
    <row r="36" spans="1:6" ht="15" thickBot="1">
      <c r="A36" s="63" t="s">
        <v>55</v>
      </c>
      <c r="B36" s="63"/>
      <c r="C36" s="63"/>
      <c r="D36" s="63"/>
      <c r="E36" s="63"/>
      <c r="F36" s="63"/>
    </row>
    <row r="37" spans="1:6" ht="15.75" thickTop="1" thickBot="1">
      <c r="A37" s="64" t="s">
        <v>0</v>
      </c>
      <c r="B37" s="66" t="s">
        <v>1</v>
      </c>
      <c r="C37" s="68" t="s">
        <v>3</v>
      </c>
      <c r="D37" s="70" t="s">
        <v>4</v>
      </c>
      <c r="E37" s="72" t="s">
        <v>9</v>
      </c>
      <c r="F37" s="72"/>
    </row>
    <row r="38" spans="1:6" ht="15.75" thickTop="1" thickBot="1">
      <c r="A38" s="65"/>
      <c r="B38" s="67"/>
      <c r="C38" s="69"/>
      <c r="D38" s="71"/>
      <c r="E38" s="3" t="s">
        <v>5</v>
      </c>
      <c r="F38" s="3" t="s">
        <v>6</v>
      </c>
    </row>
    <row r="39" spans="1:6" ht="17.25" thickTop="1" thickBot="1">
      <c r="A39" s="50" t="s">
        <v>8</v>
      </c>
      <c r="B39" s="53" t="s">
        <v>48</v>
      </c>
      <c r="C39" s="9">
        <v>23</v>
      </c>
      <c r="D39" s="16" t="s">
        <v>52</v>
      </c>
      <c r="E39" s="4">
        <v>4</v>
      </c>
      <c r="F39" s="5"/>
    </row>
    <row r="40" spans="1:6" ht="17.25" thickTop="1" thickBot="1">
      <c r="A40" s="51"/>
      <c r="B40" s="53"/>
      <c r="C40" s="9">
        <v>24</v>
      </c>
      <c r="D40" s="16" t="s">
        <v>50</v>
      </c>
      <c r="E40" s="4">
        <v>2</v>
      </c>
      <c r="F40" s="5"/>
    </row>
    <row r="41" spans="1:6" ht="17.25" thickTop="1" thickBot="1">
      <c r="A41" s="51"/>
      <c r="B41" s="53"/>
      <c r="C41" s="9">
        <v>25</v>
      </c>
      <c r="D41" s="16" t="s">
        <v>51</v>
      </c>
      <c r="E41" s="4">
        <v>2</v>
      </c>
      <c r="F41" s="5"/>
    </row>
    <row r="42" spans="1:6" ht="17.25" thickTop="1" thickBot="1">
      <c r="A42" s="51"/>
      <c r="B42" s="36"/>
      <c r="C42" s="19"/>
      <c r="D42" s="20" t="s">
        <v>53</v>
      </c>
      <c r="E42" s="21">
        <f>E39+E40+E41</f>
        <v>8</v>
      </c>
      <c r="F42" s="21">
        <f>F39+F40+F41</f>
        <v>0</v>
      </c>
    </row>
    <row r="43" spans="1:6" ht="48.75" thickTop="1" thickBot="1">
      <c r="A43" s="52"/>
      <c r="B43" s="36"/>
      <c r="C43" s="19"/>
      <c r="D43" s="20" t="s">
        <v>7</v>
      </c>
      <c r="E43" s="21">
        <f>E42*100/12</f>
        <v>66.666666666666671</v>
      </c>
      <c r="F43" s="21">
        <f>F42*100/12</f>
        <v>0</v>
      </c>
    </row>
    <row r="44" spans="1:6" ht="16.5" thickTop="1">
      <c r="A44" s="54" t="s">
        <v>14</v>
      </c>
      <c r="B44" s="56" t="s">
        <v>15</v>
      </c>
      <c r="C44" s="56"/>
      <c r="D44" s="57"/>
      <c r="E44" s="37">
        <f>E10+E18+E29+E33+E42</f>
        <v>64</v>
      </c>
      <c r="F44" s="37">
        <f>F10+F18+F29+F33+F42</f>
        <v>0</v>
      </c>
    </row>
    <row r="45" spans="1:6" ht="16.5" thickBot="1">
      <c r="A45" s="55"/>
      <c r="B45" s="58" t="s">
        <v>16</v>
      </c>
      <c r="C45" s="58"/>
      <c r="D45" s="59"/>
      <c r="E45" s="37">
        <f>E44</f>
        <v>64</v>
      </c>
      <c r="F45" s="37">
        <f>F11+F19+F30+F34+F43</f>
        <v>0</v>
      </c>
    </row>
  </sheetData>
  <mergeCells count="29">
    <mergeCell ref="A20:A30"/>
    <mergeCell ref="B20:B21"/>
    <mergeCell ref="B22:B27"/>
    <mergeCell ref="A1:F1"/>
    <mergeCell ref="A2:F2"/>
    <mergeCell ref="A3:A4"/>
    <mergeCell ref="B3:B4"/>
    <mergeCell ref="C3:C4"/>
    <mergeCell ref="D3:D4"/>
    <mergeCell ref="E3:F3"/>
    <mergeCell ref="A5:A11"/>
    <mergeCell ref="B5:B6"/>
    <mergeCell ref="B7:B8"/>
    <mergeCell ref="A12:A19"/>
    <mergeCell ref="B12:B17"/>
    <mergeCell ref="A31:A34"/>
    <mergeCell ref="B31:B32"/>
    <mergeCell ref="A35:F35"/>
    <mergeCell ref="A36:F36"/>
    <mergeCell ref="A37:A38"/>
    <mergeCell ref="B37:B38"/>
    <mergeCell ref="C37:C38"/>
    <mergeCell ref="D37:D38"/>
    <mergeCell ref="E37:F37"/>
    <mergeCell ref="A39:A43"/>
    <mergeCell ref="B39:B41"/>
    <mergeCell ref="A44:A45"/>
    <mergeCell ref="B44:D44"/>
    <mergeCell ref="B45:D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rightToLeft="1" zoomScale="77" zoomScaleNormal="77" workbookViewId="0">
      <selection activeCell="E43" sqref="E43"/>
    </sheetView>
  </sheetViews>
  <sheetFormatPr defaultRowHeight="14.25"/>
  <cols>
    <col min="1" max="1" width="5" customWidth="1"/>
    <col min="2" max="2" width="7.375" customWidth="1"/>
    <col min="3" max="3" width="4.25" customWidth="1"/>
    <col min="4" max="4" width="78" customWidth="1"/>
    <col min="5" max="5" width="7.125" customWidth="1"/>
    <col min="6" max="6" width="6.75" customWidth="1"/>
    <col min="9" max="9" width="11.125" customWidth="1"/>
  </cols>
  <sheetData>
    <row r="1" spans="1:11" ht="18">
      <c r="A1" s="62" t="s">
        <v>75</v>
      </c>
      <c r="B1" s="62"/>
      <c r="C1" s="62"/>
      <c r="D1" s="62"/>
      <c r="E1" s="62"/>
      <c r="F1" s="62"/>
    </row>
    <row r="2" spans="1:11" ht="15" thickBot="1">
      <c r="A2" s="63" t="s">
        <v>54</v>
      </c>
      <c r="B2" s="63"/>
      <c r="C2" s="63"/>
      <c r="D2" s="63"/>
      <c r="E2" s="63"/>
      <c r="F2" s="63"/>
    </row>
    <row r="3" spans="1:11" ht="15.75" thickTop="1" thickBot="1">
      <c r="A3" s="64" t="s">
        <v>0</v>
      </c>
      <c r="B3" s="66" t="s">
        <v>1</v>
      </c>
      <c r="C3" s="68" t="s">
        <v>3</v>
      </c>
      <c r="D3" s="70" t="s">
        <v>4</v>
      </c>
      <c r="E3" s="72" t="s">
        <v>9</v>
      </c>
      <c r="F3" s="72"/>
      <c r="I3" s="49"/>
      <c r="J3" s="49" t="s">
        <v>5</v>
      </c>
      <c r="K3" s="49" t="s">
        <v>6</v>
      </c>
    </row>
    <row r="4" spans="1:11" ht="15.75" thickTop="1" thickBot="1">
      <c r="A4" s="78"/>
      <c r="B4" s="79"/>
      <c r="C4" s="69"/>
      <c r="D4" s="71"/>
      <c r="E4" s="3" t="s">
        <v>5</v>
      </c>
      <c r="F4" s="3" t="s">
        <v>6</v>
      </c>
      <c r="I4" s="11" t="s">
        <v>86</v>
      </c>
      <c r="J4" s="11">
        <v>80</v>
      </c>
      <c r="K4" s="11"/>
    </row>
    <row r="5" spans="1:11" ht="17.25" thickTop="1" thickBot="1">
      <c r="A5" s="80" t="s">
        <v>2</v>
      </c>
      <c r="B5" s="81" t="s">
        <v>23</v>
      </c>
      <c r="C5" s="7">
        <v>1</v>
      </c>
      <c r="D5" s="8" t="s">
        <v>18</v>
      </c>
      <c r="E5" s="6">
        <v>4</v>
      </c>
      <c r="F5" s="5"/>
      <c r="I5" s="11" t="s">
        <v>26</v>
      </c>
      <c r="J5" s="11">
        <v>75</v>
      </c>
      <c r="K5" s="11"/>
    </row>
    <row r="6" spans="1:11" ht="17.25" thickTop="1" thickBot="1">
      <c r="A6" s="80"/>
      <c r="B6" s="82"/>
      <c r="C6" s="7">
        <v>2</v>
      </c>
      <c r="D6" s="8" t="s">
        <v>19</v>
      </c>
      <c r="E6" s="6">
        <v>4</v>
      </c>
      <c r="F6" s="5"/>
      <c r="I6" s="11" t="s">
        <v>10</v>
      </c>
      <c r="J6" s="11">
        <v>80.5</v>
      </c>
      <c r="K6" s="11"/>
    </row>
    <row r="7" spans="1:11" ht="17.25" thickTop="1" thickBot="1">
      <c r="A7" s="80"/>
      <c r="B7" s="83" t="s">
        <v>24</v>
      </c>
      <c r="C7" s="9">
        <v>3</v>
      </c>
      <c r="D7" s="8" t="s">
        <v>20</v>
      </c>
      <c r="E7" s="4">
        <v>2</v>
      </c>
      <c r="F7" s="5"/>
      <c r="I7" s="11" t="s">
        <v>12</v>
      </c>
      <c r="J7" s="11">
        <v>100</v>
      </c>
      <c r="K7" s="11"/>
    </row>
    <row r="8" spans="1:11" ht="17.25" thickTop="1" thickBot="1">
      <c r="A8" s="80"/>
      <c r="B8" s="83"/>
      <c r="C8" s="9">
        <v>4</v>
      </c>
      <c r="D8" s="8" t="s">
        <v>21</v>
      </c>
      <c r="E8" s="4">
        <v>2</v>
      </c>
      <c r="F8" s="5"/>
      <c r="I8" s="11" t="s">
        <v>8</v>
      </c>
      <c r="J8" s="11">
        <v>83.3</v>
      </c>
      <c r="K8" s="11"/>
    </row>
    <row r="9" spans="1:11" ht="17.25" thickTop="1" thickBot="1">
      <c r="A9" s="80"/>
      <c r="B9" s="18" t="s">
        <v>11</v>
      </c>
      <c r="C9" s="9">
        <v>5</v>
      </c>
      <c r="D9" s="8" t="s">
        <v>22</v>
      </c>
      <c r="E9" s="4">
        <v>4</v>
      </c>
      <c r="F9" s="5"/>
      <c r="I9" s="48" t="s">
        <v>87</v>
      </c>
      <c r="J9" s="11"/>
      <c r="K9" s="11"/>
    </row>
    <row r="10" spans="1:11" ht="17.25" thickTop="1" thickBot="1">
      <c r="A10" s="80"/>
      <c r="B10" s="27"/>
      <c r="C10" s="19"/>
      <c r="D10" s="20" t="s">
        <v>25</v>
      </c>
      <c r="E10" s="21">
        <f>E5+E6+E7+E8+E9</f>
        <v>16</v>
      </c>
      <c r="F10" s="21">
        <f>F5+F6+F7+F8+F9</f>
        <v>0</v>
      </c>
    </row>
    <row r="11" spans="1:11" ht="17.25" thickTop="1" thickBot="1">
      <c r="A11" s="80"/>
      <c r="B11" s="27"/>
      <c r="C11" s="19"/>
      <c r="D11" s="20" t="s">
        <v>7</v>
      </c>
      <c r="E11" s="22">
        <f>E10*100/20</f>
        <v>80</v>
      </c>
      <c r="F11" s="22">
        <f>F10*100/20</f>
        <v>0</v>
      </c>
    </row>
    <row r="12" spans="1:11" ht="17.25" thickTop="1" thickBot="1">
      <c r="A12" s="84" t="s">
        <v>26</v>
      </c>
      <c r="B12" s="85" t="s">
        <v>27</v>
      </c>
      <c r="C12" s="2">
        <v>6</v>
      </c>
      <c r="D12" s="8" t="s">
        <v>28</v>
      </c>
      <c r="E12" s="4">
        <v>4</v>
      </c>
      <c r="F12" s="5"/>
    </row>
    <row r="13" spans="1:11" ht="17.25" thickTop="1" thickBot="1">
      <c r="A13" s="73"/>
      <c r="B13" s="77"/>
      <c r="C13" s="2">
        <v>7</v>
      </c>
      <c r="D13" s="8" t="s">
        <v>29</v>
      </c>
      <c r="E13" s="4">
        <v>4</v>
      </c>
      <c r="F13" s="5"/>
      <c r="J13" s="11"/>
    </row>
    <row r="14" spans="1:11" ht="17.25" thickTop="1" thickBot="1">
      <c r="A14" s="73"/>
      <c r="B14" s="77"/>
      <c r="C14" s="2">
        <v>8</v>
      </c>
      <c r="D14" s="8" t="s">
        <v>30</v>
      </c>
      <c r="E14" s="4">
        <v>4</v>
      </c>
      <c r="F14" s="5"/>
    </row>
    <row r="15" spans="1:11" ht="17.25" thickTop="1" thickBot="1">
      <c r="A15" s="73"/>
      <c r="B15" s="77"/>
      <c r="C15" s="2">
        <v>9</v>
      </c>
      <c r="D15" s="8" t="s">
        <v>31</v>
      </c>
      <c r="E15" s="4">
        <v>4</v>
      </c>
      <c r="F15" s="5"/>
    </row>
    <row r="16" spans="1:11" ht="17.25" thickTop="1" thickBot="1">
      <c r="A16" s="73"/>
      <c r="B16" s="77"/>
      <c r="C16" s="2">
        <v>10</v>
      </c>
      <c r="D16" s="8" t="s">
        <v>32</v>
      </c>
      <c r="E16" s="4">
        <v>4</v>
      </c>
      <c r="F16" s="5"/>
    </row>
    <row r="17" spans="1:14" ht="17.100000000000001" customHeight="1" thickTop="1" thickBot="1">
      <c r="A17" s="73"/>
      <c r="B17" s="86"/>
      <c r="C17" s="2">
        <v>11</v>
      </c>
      <c r="D17" s="8" t="s">
        <v>33</v>
      </c>
      <c r="E17" s="4">
        <v>0</v>
      </c>
      <c r="F17" s="5"/>
    </row>
    <row r="18" spans="1:14" ht="17.100000000000001" customHeight="1" thickTop="1" thickBot="1">
      <c r="A18" s="73"/>
      <c r="B18" s="28"/>
      <c r="C18" s="29"/>
      <c r="D18" s="20" t="s">
        <v>44</v>
      </c>
      <c r="E18" s="21">
        <v>18</v>
      </c>
      <c r="F18" s="21">
        <f>F12+F13+F14+F15+F16+F17</f>
        <v>0</v>
      </c>
    </row>
    <row r="19" spans="1:14" ht="17.100000000000001" customHeight="1" thickTop="1" thickBot="1">
      <c r="A19" s="73"/>
      <c r="B19" s="28"/>
      <c r="C19" s="29"/>
      <c r="D19" s="20" t="s">
        <v>7</v>
      </c>
      <c r="E19" s="21">
        <f>E18*100/24</f>
        <v>75</v>
      </c>
      <c r="F19" s="21">
        <f>F18*100/24</f>
        <v>0</v>
      </c>
    </row>
    <row r="20" spans="1:14" ht="17.100000000000001" customHeight="1" thickTop="1" thickBot="1">
      <c r="A20" s="73" t="s">
        <v>10</v>
      </c>
      <c r="B20" s="76" t="s">
        <v>13</v>
      </c>
      <c r="C20" s="2">
        <v>12</v>
      </c>
      <c r="D20" s="8" t="s">
        <v>34</v>
      </c>
      <c r="E20" s="4">
        <v>4</v>
      </c>
      <c r="F20" s="5"/>
    </row>
    <row r="21" spans="1:14" ht="17.100000000000001" customHeight="1" thickTop="1" thickBot="1">
      <c r="A21" s="73"/>
      <c r="B21" s="77"/>
      <c r="C21" s="2">
        <v>13</v>
      </c>
      <c r="D21" s="8" t="s">
        <v>35</v>
      </c>
      <c r="E21" s="4">
        <v>2</v>
      </c>
      <c r="F21" s="5"/>
    </row>
    <row r="22" spans="1:14" ht="17.100000000000001" customHeight="1" thickTop="1" thickBot="1">
      <c r="A22" s="74"/>
      <c r="B22" s="61" t="s">
        <v>37</v>
      </c>
      <c r="C22" s="10">
        <v>14</v>
      </c>
      <c r="D22" s="8" t="s">
        <v>36</v>
      </c>
      <c r="E22" s="4">
        <v>2</v>
      </c>
      <c r="F22" s="5"/>
    </row>
    <row r="23" spans="1:14" ht="17.100000000000001" customHeight="1" thickTop="1" thickBot="1">
      <c r="A23" s="74"/>
      <c r="B23" s="61"/>
      <c r="C23" s="10">
        <v>15</v>
      </c>
      <c r="D23" s="8" t="s">
        <v>38</v>
      </c>
      <c r="E23" s="4">
        <v>5</v>
      </c>
      <c r="F23" s="5"/>
    </row>
    <row r="24" spans="1:14" ht="17.100000000000001" customHeight="1" thickTop="1" thickBot="1">
      <c r="A24" s="74"/>
      <c r="B24" s="61"/>
      <c r="C24" s="10">
        <v>16</v>
      </c>
      <c r="D24" s="8" t="s">
        <v>39</v>
      </c>
      <c r="E24" s="4">
        <v>2</v>
      </c>
      <c r="F24" s="5"/>
    </row>
    <row r="25" spans="1:14" ht="17.100000000000001" customHeight="1" thickTop="1" thickBot="1">
      <c r="A25" s="74"/>
      <c r="B25" s="61"/>
      <c r="C25" s="14">
        <v>17</v>
      </c>
      <c r="D25" s="16" t="s">
        <v>40</v>
      </c>
      <c r="E25" s="6">
        <v>4</v>
      </c>
      <c r="F25" s="5"/>
    </row>
    <row r="26" spans="1:14" ht="17.100000000000001" customHeight="1" thickTop="1" thickBot="1">
      <c r="A26" s="74"/>
      <c r="B26" s="61"/>
      <c r="C26" s="14">
        <v>18</v>
      </c>
      <c r="D26" s="16" t="s">
        <v>41</v>
      </c>
      <c r="E26" s="6">
        <v>4</v>
      </c>
      <c r="F26" s="5"/>
    </row>
    <row r="27" spans="1:14" ht="17.100000000000001" customHeight="1" thickTop="1" thickBot="1">
      <c r="A27" s="74"/>
      <c r="B27" s="61"/>
      <c r="C27" s="14">
        <v>19</v>
      </c>
      <c r="D27" s="16" t="s">
        <v>42</v>
      </c>
      <c r="E27" s="6">
        <v>4</v>
      </c>
      <c r="F27" s="5"/>
    </row>
    <row r="28" spans="1:14" ht="17.100000000000001" customHeight="1" thickTop="1" thickBot="1">
      <c r="A28" s="74"/>
      <c r="B28" s="15"/>
      <c r="C28" s="14">
        <v>20</v>
      </c>
      <c r="D28" s="16" t="s">
        <v>43</v>
      </c>
      <c r="E28" s="6">
        <v>2</v>
      </c>
      <c r="F28" s="5"/>
    </row>
    <row r="29" spans="1:14" ht="17.100000000000001" customHeight="1" thickTop="1" thickBot="1">
      <c r="A29" s="73"/>
      <c r="B29" s="30"/>
      <c r="C29" s="38"/>
      <c r="D29" s="24" t="s">
        <v>45</v>
      </c>
      <c r="E29" s="39">
        <f>E20+E21+E22+E23+E24+E25+E26+E27+E28</f>
        <v>29</v>
      </c>
      <c r="F29" s="23">
        <f>F20+F21+F22+F23+F24+F25+F26+F27+F28</f>
        <v>0</v>
      </c>
      <c r="G29" s="1"/>
      <c r="H29" s="1"/>
      <c r="I29" s="1"/>
      <c r="J29" s="1"/>
      <c r="K29" s="1"/>
      <c r="L29" s="1"/>
      <c r="M29" s="1"/>
    </row>
    <row r="30" spans="1:14" s="11" customFormat="1" ht="17.100000000000001" customHeight="1" thickTop="1" thickBot="1">
      <c r="A30" s="75"/>
      <c r="B30" s="32"/>
      <c r="C30" s="33"/>
      <c r="D30" s="24" t="s">
        <v>7</v>
      </c>
      <c r="E30" s="25">
        <f>E29*100/36</f>
        <v>80.555555555555557</v>
      </c>
      <c r="F30" s="25">
        <f>F29*100/36</f>
        <v>0</v>
      </c>
      <c r="G30" s="1"/>
      <c r="H30" s="1"/>
      <c r="I30" s="1"/>
      <c r="J30" s="1"/>
      <c r="K30" s="1"/>
      <c r="L30" s="1"/>
      <c r="M30" s="1"/>
      <c r="N30" s="12"/>
    </row>
    <row r="31" spans="1:14" s="1" customFormat="1" ht="17.100000000000001" customHeight="1" thickTop="1" thickBot="1">
      <c r="A31" s="60" t="s">
        <v>12</v>
      </c>
      <c r="B31" s="61" t="s">
        <v>12</v>
      </c>
      <c r="C31" s="10">
        <v>21</v>
      </c>
      <c r="D31" s="16" t="s">
        <v>46</v>
      </c>
      <c r="E31" s="4">
        <v>4</v>
      </c>
      <c r="F31" s="5"/>
    </row>
    <row r="32" spans="1:14" s="1" customFormat="1" ht="17.100000000000001" customHeight="1" thickTop="1" thickBot="1">
      <c r="A32" s="60"/>
      <c r="B32" s="61"/>
      <c r="C32" s="10">
        <v>22</v>
      </c>
      <c r="D32" s="16" t="s">
        <v>47</v>
      </c>
      <c r="E32" s="4">
        <v>4</v>
      </c>
      <c r="F32" s="5"/>
      <c r="J32" s="13"/>
    </row>
    <row r="33" spans="1:6" s="1" customFormat="1" ht="16.5" thickTop="1">
      <c r="A33" s="60"/>
      <c r="B33" s="34"/>
      <c r="C33" s="31"/>
      <c r="D33" s="26" t="s">
        <v>49</v>
      </c>
      <c r="E33" s="23">
        <f>E31+E32</f>
        <v>8</v>
      </c>
      <c r="F33" s="23">
        <f>F31+F32</f>
        <v>0</v>
      </c>
    </row>
    <row r="34" spans="1:6" ht="15.75">
      <c r="A34" s="60"/>
      <c r="B34" s="35"/>
      <c r="C34" s="33"/>
      <c r="D34" s="24" t="s">
        <v>7</v>
      </c>
      <c r="E34" s="25">
        <f>E33*100/8</f>
        <v>100</v>
      </c>
      <c r="F34" s="25">
        <f>F33*100/8</f>
        <v>0</v>
      </c>
    </row>
    <row r="35" spans="1:6" ht="18">
      <c r="A35" s="62" t="s">
        <v>56</v>
      </c>
      <c r="B35" s="62"/>
      <c r="C35" s="62"/>
      <c r="D35" s="62"/>
      <c r="E35" s="62"/>
      <c r="F35" s="62"/>
    </row>
    <row r="36" spans="1:6" ht="15" thickBot="1">
      <c r="A36" s="63" t="s">
        <v>55</v>
      </c>
      <c r="B36" s="63"/>
      <c r="C36" s="63"/>
      <c r="D36" s="63"/>
      <c r="E36" s="63"/>
      <c r="F36" s="63"/>
    </row>
    <row r="37" spans="1:6" ht="15.75" thickTop="1" thickBot="1">
      <c r="A37" s="64" t="s">
        <v>0</v>
      </c>
      <c r="B37" s="66" t="s">
        <v>1</v>
      </c>
      <c r="C37" s="68" t="s">
        <v>3</v>
      </c>
      <c r="D37" s="70" t="s">
        <v>4</v>
      </c>
      <c r="E37" s="72" t="s">
        <v>9</v>
      </c>
      <c r="F37" s="72"/>
    </row>
    <row r="38" spans="1:6" ht="15.75" thickTop="1" thickBot="1">
      <c r="A38" s="65"/>
      <c r="B38" s="67"/>
      <c r="C38" s="69"/>
      <c r="D38" s="71"/>
      <c r="E38" s="3" t="s">
        <v>5</v>
      </c>
      <c r="F38" s="3" t="s">
        <v>6</v>
      </c>
    </row>
    <row r="39" spans="1:6" ht="17.25" thickTop="1" thickBot="1">
      <c r="A39" s="50" t="s">
        <v>8</v>
      </c>
      <c r="B39" s="53" t="s">
        <v>48</v>
      </c>
      <c r="C39" s="9">
        <v>23</v>
      </c>
      <c r="D39" s="16" t="s">
        <v>52</v>
      </c>
      <c r="E39" s="4">
        <v>2</v>
      </c>
      <c r="F39" s="5"/>
    </row>
    <row r="40" spans="1:6" ht="17.25" thickTop="1" thickBot="1">
      <c r="A40" s="51"/>
      <c r="B40" s="53"/>
      <c r="C40" s="9">
        <v>24</v>
      </c>
      <c r="D40" s="16" t="s">
        <v>50</v>
      </c>
      <c r="E40" s="4">
        <v>4</v>
      </c>
      <c r="F40" s="5"/>
    </row>
    <row r="41" spans="1:6" ht="17.25" thickTop="1" thickBot="1">
      <c r="A41" s="51"/>
      <c r="B41" s="53"/>
      <c r="C41" s="9">
        <v>25</v>
      </c>
      <c r="D41" s="16" t="s">
        <v>51</v>
      </c>
      <c r="E41" s="4">
        <v>4</v>
      </c>
      <c r="F41" s="5"/>
    </row>
    <row r="42" spans="1:6" ht="17.25" thickTop="1" thickBot="1">
      <c r="A42" s="51"/>
      <c r="B42" s="36"/>
      <c r="C42" s="19"/>
      <c r="D42" s="20" t="s">
        <v>53</v>
      </c>
      <c r="E42" s="21">
        <f>E39+E40+E41</f>
        <v>10</v>
      </c>
      <c r="F42" s="21">
        <f>F39+F40+F41</f>
        <v>0</v>
      </c>
    </row>
    <row r="43" spans="1:6" ht="48.75" thickTop="1" thickBot="1">
      <c r="A43" s="52"/>
      <c r="B43" s="36"/>
      <c r="C43" s="19"/>
      <c r="D43" s="20" t="s">
        <v>7</v>
      </c>
      <c r="E43" s="21">
        <f>E42*100/12</f>
        <v>83.333333333333329</v>
      </c>
      <c r="F43" s="21">
        <f>F42*100/12</f>
        <v>0</v>
      </c>
    </row>
    <row r="44" spans="1:6" ht="16.5" thickTop="1">
      <c r="A44" s="54" t="s">
        <v>14</v>
      </c>
      <c r="B44" s="56" t="s">
        <v>15</v>
      </c>
      <c r="C44" s="56"/>
      <c r="D44" s="57"/>
      <c r="E44" s="37">
        <f>E10+E18+E29+E33+E42</f>
        <v>81</v>
      </c>
      <c r="F44" s="37">
        <f>F10+F18+F29+F33+F42</f>
        <v>0</v>
      </c>
    </row>
    <row r="45" spans="1:6" ht="16.5" thickBot="1">
      <c r="A45" s="55"/>
      <c r="B45" s="58" t="s">
        <v>16</v>
      </c>
      <c r="C45" s="58"/>
      <c r="D45" s="59"/>
      <c r="E45" s="37">
        <f>E44</f>
        <v>81</v>
      </c>
      <c r="F45" s="37">
        <f>F11+F19+F30+F34+F43</f>
        <v>0</v>
      </c>
    </row>
  </sheetData>
  <mergeCells count="29">
    <mergeCell ref="A20:A30"/>
    <mergeCell ref="B20:B21"/>
    <mergeCell ref="B22:B27"/>
    <mergeCell ref="A1:F1"/>
    <mergeCell ref="A2:F2"/>
    <mergeCell ref="A3:A4"/>
    <mergeCell ref="B3:B4"/>
    <mergeCell ref="C3:C4"/>
    <mergeCell ref="D3:D4"/>
    <mergeCell ref="E3:F3"/>
    <mergeCell ref="A5:A11"/>
    <mergeCell ref="B5:B6"/>
    <mergeCell ref="B7:B8"/>
    <mergeCell ref="A12:A19"/>
    <mergeCell ref="B12:B17"/>
    <mergeCell ref="A31:A34"/>
    <mergeCell ref="B31:B32"/>
    <mergeCell ref="A35:F35"/>
    <mergeCell ref="A36:F36"/>
    <mergeCell ref="A37:A38"/>
    <mergeCell ref="B37:B38"/>
    <mergeCell ref="C37:C38"/>
    <mergeCell ref="D37:D38"/>
    <mergeCell ref="E37:F37"/>
    <mergeCell ref="A39:A43"/>
    <mergeCell ref="B39:B41"/>
    <mergeCell ref="A44:A45"/>
    <mergeCell ref="B44:D44"/>
    <mergeCell ref="B45:D4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rightToLeft="1" zoomScale="82" zoomScaleNormal="82" workbookViewId="0">
      <selection activeCell="I9" sqref="I9"/>
    </sheetView>
  </sheetViews>
  <sheetFormatPr defaultRowHeight="14.25"/>
  <cols>
    <col min="1" max="1" width="5" customWidth="1"/>
    <col min="2" max="2" width="7.375" customWidth="1"/>
    <col min="3" max="3" width="4.25" customWidth="1"/>
    <col min="4" max="4" width="78" customWidth="1"/>
    <col min="5" max="5" width="7.125" customWidth="1"/>
    <col min="6" max="6" width="6.75" customWidth="1"/>
    <col min="8" max="8" width="11.375" customWidth="1"/>
  </cols>
  <sheetData>
    <row r="1" spans="1:10" ht="18">
      <c r="A1" s="62" t="s">
        <v>76</v>
      </c>
      <c r="B1" s="62"/>
      <c r="C1" s="62"/>
      <c r="D1" s="62"/>
      <c r="E1" s="62"/>
      <c r="F1" s="62"/>
    </row>
    <row r="2" spans="1:10" ht="15" thickBot="1">
      <c r="A2" s="63" t="s">
        <v>54</v>
      </c>
      <c r="B2" s="63"/>
      <c r="C2" s="63"/>
      <c r="D2" s="63"/>
      <c r="E2" s="63"/>
      <c r="F2" s="63"/>
    </row>
    <row r="3" spans="1:10" ht="15.75" thickTop="1" thickBot="1">
      <c r="A3" s="64" t="s">
        <v>0</v>
      </c>
      <c r="B3" s="66" t="s">
        <v>1</v>
      </c>
      <c r="C3" s="68" t="s">
        <v>3</v>
      </c>
      <c r="D3" s="70" t="s">
        <v>4</v>
      </c>
      <c r="E3" s="72" t="s">
        <v>9</v>
      </c>
      <c r="F3" s="72"/>
      <c r="H3" s="49"/>
      <c r="I3" s="49" t="s">
        <v>5</v>
      </c>
      <c r="J3" s="49" t="s">
        <v>6</v>
      </c>
    </row>
    <row r="4" spans="1:10" ht="15.75" thickTop="1" thickBot="1">
      <c r="A4" s="78"/>
      <c r="B4" s="79"/>
      <c r="C4" s="69"/>
      <c r="D4" s="71"/>
      <c r="E4" s="3" t="s">
        <v>5</v>
      </c>
      <c r="F4" s="3" t="s">
        <v>6</v>
      </c>
      <c r="H4" s="11" t="s">
        <v>86</v>
      </c>
      <c r="I4" s="11">
        <v>70</v>
      </c>
      <c r="J4" s="11"/>
    </row>
    <row r="5" spans="1:10" ht="17.25" thickTop="1" thickBot="1">
      <c r="A5" s="80" t="s">
        <v>2</v>
      </c>
      <c r="B5" s="81" t="s">
        <v>23</v>
      </c>
      <c r="C5" s="7">
        <v>1</v>
      </c>
      <c r="D5" s="8" t="s">
        <v>18</v>
      </c>
      <c r="E5" s="6">
        <v>3</v>
      </c>
      <c r="F5" s="5"/>
      <c r="H5" s="11" t="s">
        <v>26</v>
      </c>
      <c r="I5" s="11">
        <v>58.3</v>
      </c>
      <c r="J5" s="11"/>
    </row>
    <row r="6" spans="1:10" ht="17.25" thickTop="1" thickBot="1">
      <c r="A6" s="80"/>
      <c r="B6" s="82"/>
      <c r="C6" s="7">
        <v>2</v>
      </c>
      <c r="D6" s="8" t="s">
        <v>19</v>
      </c>
      <c r="E6" s="6">
        <v>3</v>
      </c>
      <c r="F6" s="5"/>
      <c r="H6" s="11" t="s">
        <v>10</v>
      </c>
      <c r="I6" s="11">
        <v>61.1</v>
      </c>
      <c r="J6" s="11"/>
    </row>
    <row r="7" spans="1:10" ht="17.25" thickTop="1" thickBot="1">
      <c r="A7" s="80"/>
      <c r="B7" s="83" t="s">
        <v>24</v>
      </c>
      <c r="C7" s="9">
        <v>3</v>
      </c>
      <c r="D7" s="8" t="s">
        <v>20</v>
      </c>
      <c r="E7" s="4">
        <v>2</v>
      </c>
      <c r="F7" s="5"/>
      <c r="H7" s="11" t="s">
        <v>12</v>
      </c>
      <c r="I7" s="11">
        <v>50</v>
      </c>
      <c r="J7" s="11"/>
    </row>
    <row r="8" spans="1:10" ht="17.25" thickTop="1" thickBot="1">
      <c r="A8" s="80"/>
      <c r="B8" s="83"/>
      <c r="C8" s="9">
        <v>4</v>
      </c>
      <c r="D8" s="8" t="s">
        <v>21</v>
      </c>
      <c r="E8" s="4">
        <v>3</v>
      </c>
      <c r="F8" s="5"/>
      <c r="H8" s="11" t="s">
        <v>8</v>
      </c>
      <c r="I8" s="11">
        <v>66.599999999999994</v>
      </c>
      <c r="J8" s="11"/>
    </row>
    <row r="9" spans="1:10" ht="17.25" thickTop="1" thickBot="1">
      <c r="A9" s="80"/>
      <c r="B9" s="18" t="s">
        <v>11</v>
      </c>
      <c r="C9" s="9">
        <v>5</v>
      </c>
      <c r="D9" s="8" t="s">
        <v>22</v>
      </c>
      <c r="E9" s="4">
        <v>3</v>
      </c>
      <c r="F9" s="5"/>
      <c r="H9" s="48" t="s">
        <v>87</v>
      </c>
      <c r="I9" s="11"/>
      <c r="J9" s="11"/>
    </row>
    <row r="10" spans="1:10" ht="17.25" thickTop="1" thickBot="1">
      <c r="A10" s="80"/>
      <c r="B10" s="27"/>
      <c r="C10" s="19"/>
      <c r="D10" s="20" t="s">
        <v>25</v>
      </c>
      <c r="E10" s="21">
        <f>E5+E6+E7+E8+E9</f>
        <v>14</v>
      </c>
      <c r="F10" s="21">
        <f>F5+F6+F7+F8+F9</f>
        <v>0</v>
      </c>
    </row>
    <row r="11" spans="1:10" ht="17.25" thickTop="1" thickBot="1">
      <c r="A11" s="80"/>
      <c r="B11" s="27"/>
      <c r="C11" s="19"/>
      <c r="D11" s="20" t="s">
        <v>7</v>
      </c>
      <c r="E11" s="22">
        <f>E10*100/20</f>
        <v>70</v>
      </c>
      <c r="F11" s="22">
        <f>F10*100/20</f>
        <v>0</v>
      </c>
    </row>
    <row r="12" spans="1:10" ht="17.25" thickTop="1" thickBot="1">
      <c r="A12" s="84" t="s">
        <v>26</v>
      </c>
      <c r="B12" s="85" t="s">
        <v>27</v>
      </c>
      <c r="C12" s="2">
        <v>6</v>
      </c>
      <c r="D12" s="8" t="s">
        <v>28</v>
      </c>
      <c r="E12" s="4">
        <v>3</v>
      </c>
      <c r="F12" s="5"/>
    </row>
    <row r="13" spans="1:10" ht="17.25" thickTop="1" thickBot="1">
      <c r="A13" s="73"/>
      <c r="B13" s="77"/>
      <c r="C13" s="2">
        <v>7</v>
      </c>
      <c r="D13" s="8" t="s">
        <v>29</v>
      </c>
      <c r="E13" s="4">
        <v>3</v>
      </c>
      <c r="F13" s="5"/>
      <c r="J13" s="11"/>
    </row>
    <row r="14" spans="1:10" ht="17.25" thickTop="1" thickBot="1">
      <c r="A14" s="73"/>
      <c r="B14" s="77"/>
      <c r="C14" s="2">
        <v>8</v>
      </c>
      <c r="D14" s="8" t="s">
        <v>30</v>
      </c>
      <c r="E14" s="4">
        <v>3</v>
      </c>
      <c r="F14" s="5"/>
    </row>
    <row r="15" spans="1:10" ht="17.25" thickTop="1" thickBot="1">
      <c r="A15" s="73"/>
      <c r="B15" s="77"/>
      <c r="C15" s="2">
        <v>9</v>
      </c>
      <c r="D15" s="8" t="s">
        <v>31</v>
      </c>
      <c r="E15" s="4">
        <v>3</v>
      </c>
      <c r="F15" s="5"/>
    </row>
    <row r="16" spans="1:10" ht="17.25" thickTop="1" thickBot="1">
      <c r="A16" s="73"/>
      <c r="B16" s="77"/>
      <c r="C16" s="2">
        <v>10</v>
      </c>
      <c r="D16" s="8" t="s">
        <v>32</v>
      </c>
      <c r="E16" s="4">
        <v>1</v>
      </c>
      <c r="F16" s="5"/>
    </row>
    <row r="17" spans="1:14" ht="17.100000000000001" customHeight="1" thickTop="1" thickBot="1">
      <c r="A17" s="73"/>
      <c r="B17" s="86"/>
      <c r="C17" s="2">
        <v>11</v>
      </c>
      <c r="D17" s="8" t="s">
        <v>33</v>
      </c>
      <c r="E17" s="4">
        <v>1</v>
      </c>
      <c r="F17" s="5"/>
    </row>
    <row r="18" spans="1:14" ht="17.100000000000001" customHeight="1" thickTop="1" thickBot="1">
      <c r="A18" s="73"/>
      <c r="B18" s="28"/>
      <c r="C18" s="29"/>
      <c r="D18" s="20" t="s">
        <v>44</v>
      </c>
      <c r="E18" s="21">
        <f>E12+E13+E14+E15+E16+E17</f>
        <v>14</v>
      </c>
      <c r="F18" s="21">
        <f>F12+F13+F14+F15+F16+F17</f>
        <v>0</v>
      </c>
    </row>
    <row r="19" spans="1:14" ht="17.100000000000001" customHeight="1" thickTop="1" thickBot="1">
      <c r="A19" s="73"/>
      <c r="B19" s="28"/>
      <c r="C19" s="29"/>
      <c r="D19" s="20" t="s">
        <v>7</v>
      </c>
      <c r="E19" s="21">
        <f>E18*100/24</f>
        <v>58.333333333333336</v>
      </c>
      <c r="F19" s="21">
        <f>F18*100/24</f>
        <v>0</v>
      </c>
    </row>
    <row r="20" spans="1:14" ht="17.100000000000001" customHeight="1" thickTop="1" thickBot="1">
      <c r="A20" s="73" t="s">
        <v>10</v>
      </c>
      <c r="B20" s="76" t="s">
        <v>13</v>
      </c>
      <c r="C20" s="2">
        <v>12</v>
      </c>
      <c r="D20" s="8" t="s">
        <v>34</v>
      </c>
      <c r="E20" s="4">
        <v>3</v>
      </c>
      <c r="F20" s="5"/>
    </row>
    <row r="21" spans="1:14" ht="17.100000000000001" customHeight="1" thickTop="1" thickBot="1">
      <c r="A21" s="73"/>
      <c r="B21" s="77"/>
      <c r="C21" s="2">
        <v>13</v>
      </c>
      <c r="D21" s="8" t="s">
        <v>35</v>
      </c>
      <c r="E21" s="4">
        <v>3</v>
      </c>
      <c r="F21" s="5"/>
    </row>
    <row r="22" spans="1:14" ht="17.100000000000001" customHeight="1" thickTop="1" thickBot="1">
      <c r="A22" s="74"/>
      <c r="B22" s="61" t="s">
        <v>37</v>
      </c>
      <c r="C22" s="10">
        <v>14</v>
      </c>
      <c r="D22" s="8" t="s">
        <v>36</v>
      </c>
      <c r="E22" s="4">
        <v>3</v>
      </c>
      <c r="F22" s="5"/>
    </row>
    <row r="23" spans="1:14" ht="17.100000000000001" customHeight="1" thickTop="1" thickBot="1">
      <c r="A23" s="74"/>
      <c r="B23" s="61"/>
      <c r="C23" s="10">
        <v>15</v>
      </c>
      <c r="D23" s="8" t="s">
        <v>38</v>
      </c>
      <c r="E23" s="4">
        <v>3</v>
      </c>
      <c r="F23" s="5"/>
    </row>
    <row r="24" spans="1:14" ht="17.100000000000001" customHeight="1" thickTop="1" thickBot="1">
      <c r="A24" s="74"/>
      <c r="B24" s="61"/>
      <c r="C24" s="10">
        <v>16</v>
      </c>
      <c r="D24" s="8" t="s">
        <v>39</v>
      </c>
      <c r="E24" s="4">
        <v>2</v>
      </c>
      <c r="F24" s="5"/>
    </row>
    <row r="25" spans="1:14" ht="17.100000000000001" customHeight="1" thickTop="1" thickBot="1">
      <c r="A25" s="74"/>
      <c r="B25" s="61"/>
      <c r="C25" s="14">
        <v>17</v>
      </c>
      <c r="D25" s="16" t="s">
        <v>40</v>
      </c>
      <c r="E25" s="6">
        <v>2</v>
      </c>
      <c r="F25" s="5"/>
    </row>
    <row r="26" spans="1:14" ht="17.100000000000001" customHeight="1" thickTop="1" thickBot="1">
      <c r="A26" s="74"/>
      <c r="B26" s="61"/>
      <c r="C26" s="14">
        <v>18</v>
      </c>
      <c r="D26" s="16" t="s">
        <v>41</v>
      </c>
      <c r="E26" s="6">
        <v>2</v>
      </c>
      <c r="F26" s="5"/>
    </row>
    <row r="27" spans="1:14" ht="17.100000000000001" customHeight="1" thickTop="1" thickBot="1">
      <c r="A27" s="74"/>
      <c r="B27" s="61"/>
      <c r="C27" s="14">
        <v>19</v>
      </c>
      <c r="D27" s="16" t="s">
        <v>42</v>
      </c>
      <c r="E27" s="6">
        <v>2</v>
      </c>
      <c r="F27" s="5"/>
    </row>
    <row r="28" spans="1:14" ht="17.100000000000001" customHeight="1" thickTop="1" thickBot="1">
      <c r="A28" s="74"/>
      <c r="B28" s="15"/>
      <c r="C28" s="14">
        <v>20</v>
      </c>
      <c r="D28" s="16" t="s">
        <v>43</v>
      </c>
      <c r="E28" s="6">
        <v>2</v>
      </c>
      <c r="F28" s="5"/>
    </row>
    <row r="29" spans="1:14" ht="17.100000000000001" customHeight="1" thickTop="1" thickBot="1">
      <c r="A29" s="73"/>
      <c r="B29" s="30"/>
      <c r="C29" s="38"/>
      <c r="D29" s="24" t="s">
        <v>45</v>
      </c>
      <c r="E29" s="39">
        <f>E20+E21+E22+E23+E24+E25+E26+E27+E28</f>
        <v>22</v>
      </c>
      <c r="F29" s="23">
        <f>F20+F21+F22+F23+F24+F25+F26+F27+F28</f>
        <v>0</v>
      </c>
      <c r="G29" s="1"/>
      <c r="H29" s="1"/>
      <c r="I29" s="1"/>
      <c r="J29" s="1"/>
      <c r="K29" s="1"/>
      <c r="L29" s="1"/>
      <c r="M29" s="1"/>
    </row>
    <row r="30" spans="1:14" s="11" customFormat="1" ht="17.100000000000001" customHeight="1" thickTop="1" thickBot="1">
      <c r="A30" s="75"/>
      <c r="B30" s="32"/>
      <c r="C30" s="33"/>
      <c r="D30" s="24" t="s">
        <v>7</v>
      </c>
      <c r="E30" s="25">
        <f>E29*100/36</f>
        <v>61.111111111111114</v>
      </c>
      <c r="F30" s="25">
        <f>F29*100/36</f>
        <v>0</v>
      </c>
      <c r="G30" s="1"/>
      <c r="H30" s="1"/>
      <c r="I30" s="1"/>
      <c r="J30" s="1"/>
      <c r="K30" s="1"/>
      <c r="L30" s="1"/>
      <c r="M30" s="1"/>
      <c r="N30" s="12"/>
    </row>
    <row r="31" spans="1:14" s="1" customFormat="1" ht="17.100000000000001" customHeight="1" thickTop="1" thickBot="1">
      <c r="A31" s="60" t="s">
        <v>12</v>
      </c>
      <c r="B31" s="61" t="s">
        <v>12</v>
      </c>
      <c r="C31" s="10">
        <v>21</v>
      </c>
      <c r="D31" s="16" t="s">
        <v>46</v>
      </c>
      <c r="E31" s="4">
        <v>2</v>
      </c>
      <c r="F31" s="5"/>
    </row>
    <row r="32" spans="1:14" s="1" customFormat="1" ht="17.100000000000001" customHeight="1" thickTop="1" thickBot="1">
      <c r="A32" s="60"/>
      <c r="B32" s="61"/>
      <c r="C32" s="10">
        <v>22</v>
      </c>
      <c r="D32" s="16" t="s">
        <v>47</v>
      </c>
      <c r="E32" s="4">
        <v>2</v>
      </c>
      <c r="F32" s="5"/>
      <c r="J32" s="13"/>
    </row>
    <row r="33" spans="1:6" s="1" customFormat="1" ht="16.5" thickTop="1">
      <c r="A33" s="60"/>
      <c r="B33" s="34"/>
      <c r="C33" s="31"/>
      <c r="D33" s="26" t="s">
        <v>49</v>
      </c>
      <c r="E33" s="23">
        <f>E31+E32</f>
        <v>4</v>
      </c>
      <c r="F33" s="23">
        <f>F31+F32</f>
        <v>0</v>
      </c>
    </row>
    <row r="34" spans="1:6" ht="15.75">
      <c r="A34" s="60"/>
      <c r="B34" s="35"/>
      <c r="C34" s="33"/>
      <c r="D34" s="24" t="s">
        <v>7</v>
      </c>
      <c r="E34" s="25">
        <f>E33*100/8</f>
        <v>50</v>
      </c>
      <c r="F34" s="25">
        <f>F33*100/8</f>
        <v>0</v>
      </c>
    </row>
    <row r="35" spans="1:6" ht="18">
      <c r="A35" s="62" t="s">
        <v>56</v>
      </c>
      <c r="B35" s="62"/>
      <c r="C35" s="62"/>
      <c r="D35" s="62"/>
      <c r="E35" s="62"/>
      <c r="F35" s="62"/>
    </row>
    <row r="36" spans="1:6" ht="15" thickBot="1">
      <c r="A36" s="63" t="s">
        <v>55</v>
      </c>
      <c r="B36" s="63"/>
      <c r="C36" s="63"/>
      <c r="D36" s="63"/>
      <c r="E36" s="63"/>
      <c r="F36" s="63"/>
    </row>
    <row r="37" spans="1:6" ht="15.75" thickTop="1" thickBot="1">
      <c r="A37" s="64" t="s">
        <v>0</v>
      </c>
      <c r="B37" s="66" t="s">
        <v>1</v>
      </c>
      <c r="C37" s="68" t="s">
        <v>3</v>
      </c>
      <c r="D37" s="70" t="s">
        <v>4</v>
      </c>
      <c r="E37" s="72" t="s">
        <v>9</v>
      </c>
      <c r="F37" s="72"/>
    </row>
    <row r="38" spans="1:6" ht="15.75" thickTop="1" thickBot="1">
      <c r="A38" s="65"/>
      <c r="B38" s="67"/>
      <c r="C38" s="69"/>
      <c r="D38" s="71"/>
      <c r="E38" s="3" t="s">
        <v>5</v>
      </c>
      <c r="F38" s="3" t="s">
        <v>6</v>
      </c>
    </row>
    <row r="39" spans="1:6" ht="17.25" thickTop="1" thickBot="1">
      <c r="A39" s="50" t="s">
        <v>8</v>
      </c>
      <c r="B39" s="53" t="s">
        <v>48</v>
      </c>
      <c r="C39" s="9">
        <v>23</v>
      </c>
      <c r="D39" s="16" t="s">
        <v>52</v>
      </c>
      <c r="E39" s="4">
        <v>3</v>
      </c>
      <c r="F39" s="5"/>
    </row>
    <row r="40" spans="1:6" ht="17.25" thickTop="1" thickBot="1">
      <c r="A40" s="51"/>
      <c r="B40" s="53"/>
      <c r="C40" s="9">
        <v>24</v>
      </c>
      <c r="D40" s="16" t="s">
        <v>50</v>
      </c>
      <c r="E40" s="4">
        <v>3</v>
      </c>
      <c r="F40" s="5"/>
    </row>
    <row r="41" spans="1:6" ht="17.25" thickTop="1" thickBot="1">
      <c r="A41" s="51"/>
      <c r="B41" s="53"/>
      <c r="C41" s="9">
        <v>25</v>
      </c>
      <c r="D41" s="16" t="s">
        <v>51</v>
      </c>
      <c r="E41" s="4">
        <v>2</v>
      </c>
      <c r="F41" s="5"/>
    </row>
    <row r="42" spans="1:6" ht="17.25" thickTop="1" thickBot="1">
      <c r="A42" s="51"/>
      <c r="B42" s="36"/>
      <c r="C42" s="19"/>
      <c r="D42" s="20" t="s">
        <v>53</v>
      </c>
      <c r="E42" s="21">
        <f>E39+E40+E41</f>
        <v>8</v>
      </c>
      <c r="F42" s="21">
        <f>F39+F40+F41</f>
        <v>0</v>
      </c>
    </row>
    <row r="43" spans="1:6" ht="48.75" thickTop="1" thickBot="1">
      <c r="A43" s="52"/>
      <c r="B43" s="36"/>
      <c r="C43" s="19"/>
      <c r="D43" s="20" t="s">
        <v>7</v>
      </c>
      <c r="E43" s="21">
        <f>E42*100/12</f>
        <v>66.666666666666671</v>
      </c>
      <c r="F43" s="21">
        <f>F42*100/12</f>
        <v>0</v>
      </c>
    </row>
    <row r="44" spans="1:6" ht="16.5" thickTop="1">
      <c r="A44" s="54" t="s">
        <v>14</v>
      </c>
      <c r="B44" s="56" t="s">
        <v>15</v>
      </c>
      <c r="C44" s="56"/>
      <c r="D44" s="57"/>
      <c r="E44" s="37">
        <f>E10+E18+E29+E33+E42</f>
        <v>62</v>
      </c>
      <c r="F44" s="37">
        <f>F10+F18+F29+F33+F42</f>
        <v>0</v>
      </c>
    </row>
    <row r="45" spans="1:6" ht="16.5" thickBot="1">
      <c r="A45" s="55"/>
      <c r="B45" s="58" t="s">
        <v>16</v>
      </c>
      <c r="C45" s="58"/>
      <c r="D45" s="59"/>
      <c r="E45" s="37">
        <f>E44</f>
        <v>62</v>
      </c>
      <c r="F45" s="37">
        <f>F11+F19+F30+F34+F43</f>
        <v>0</v>
      </c>
    </row>
  </sheetData>
  <mergeCells count="29">
    <mergeCell ref="A20:A30"/>
    <mergeCell ref="B20:B21"/>
    <mergeCell ref="B22:B27"/>
    <mergeCell ref="A1:F1"/>
    <mergeCell ref="A2:F2"/>
    <mergeCell ref="A3:A4"/>
    <mergeCell ref="B3:B4"/>
    <mergeCell ref="C3:C4"/>
    <mergeCell ref="D3:D4"/>
    <mergeCell ref="E3:F3"/>
    <mergeCell ref="A5:A11"/>
    <mergeCell ref="B5:B6"/>
    <mergeCell ref="B7:B8"/>
    <mergeCell ref="A12:A19"/>
    <mergeCell ref="B12:B17"/>
    <mergeCell ref="A31:A34"/>
    <mergeCell ref="B31:B32"/>
    <mergeCell ref="A35:F35"/>
    <mergeCell ref="A36:F36"/>
    <mergeCell ref="A37:A38"/>
    <mergeCell ref="B37:B38"/>
    <mergeCell ref="C37:C38"/>
    <mergeCell ref="D37:D38"/>
    <mergeCell ref="E37:F37"/>
    <mergeCell ref="A39:A43"/>
    <mergeCell ref="B39:B41"/>
    <mergeCell ref="A44:A45"/>
    <mergeCell ref="B44:D44"/>
    <mergeCell ref="B45:D4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rightToLeft="1" zoomScale="78" zoomScaleNormal="78" workbookViewId="0">
      <selection activeCell="I9" sqref="I9"/>
    </sheetView>
  </sheetViews>
  <sheetFormatPr defaultRowHeight="14.25"/>
  <cols>
    <col min="1" max="1" width="5" customWidth="1"/>
    <col min="2" max="2" width="7.375" customWidth="1"/>
    <col min="3" max="3" width="4.25" customWidth="1"/>
    <col min="4" max="4" width="78" customWidth="1"/>
    <col min="5" max="5" width="7.125" customWidth="1"/>
    <col min="6" max="6" width="6.75" customWidth="1"/>
    <col min="8" max="8" width="10.25" customWidth="1"/>
  </cols>
  <sheetData>
    <row r="1" spans="1:10" ht="18">
      <c r="A1" s="62" t="s">
        <v>77</v>
      </c>
      <c r="B1" s="62"/>
      <c r="C1" s="62"/>
      <c r="D1" s="62"/>
      <c r="E1" s="62"/>
      <c r="F1" s="62"/>
    </row>
    <row r="2" spans="1:10" ht="15" thickBot="1">
      <c r="A2" s="63" t="s">
        <v>54</v>
      </c>
      <c r="B2" s="63"/>
      <c r="C2" s="63"/>
      <c r="D2" s="63"/>
      <c r="E2" s="63"/>
      <c r="F2" s="63"/>
    </row>
    <row r="3" spans="1:10" ht="15.75" thickTop="1" thickBot="1">
      <c r="A3" s="64" t="s">
        <v>0</v>
      </c>
      <c r="B3" s="66" t="s">
        <v>1</v>
      </c>
      <c r="C3" s="68" t="s">
        <v>3</v>
      </c>
      <c r="D3" s="70" t="s">
        <v>4</v>
      </c>
      <c r="E3" s="72" t="s">
        <v>9</v>
      </c>
      <c r="F3" s="72"/>
      <c r="H3" s="49"/>
      <c r="I3" s="49" t="s">
        <v>5</v>
      </c>
      <c r="J3" s="49" t="s">
        <v>6</v>
      </c>
    </row>
    <row r="4" spans="1:10" ht="15.75" thickTop="1" thickBot="1">
      <c r="A4" s="78"/>
      <c r="B4" s="79"/>
      <c r="C4" s="69"/>
      <c r="D4" s="71"/>
      <c r="E4" s="3" t="s">
        <v>5</v>
      </c>
      <c r="F4" s="3" t="s">
        <v>6</v>
      </c>
      <c r="H4" s="11" t="s">
        <v>86</v>
      </c>
      <c r="I4" s="11">
        <v>85</v>
      </c>
      <c r="J4" s="11"/>
    </row>
    <row r="5" spans="1:10" ht="17.25" thickTop="1" thickBot="1">
      <c r="A5" s="80" t="s">
        <v>2</v>
      </c>
      <c r="B5" s="81" t="s">
        <v>23</v>
      </c>
      <c r="C5" s="7">
        <v>1</v>
      </c>
      <c r="D5" s="8" t="s">
        <v>18</v>
      </c>
      <c r="E5" s="6">
        <v>4</v>
      </c>
      <c r="F5" s="5"/>
      <c r="H5" s="11" t="s">
        <v>26</v>
      </c>
      <c r="I5" s="11">
        <v>41.6</v>
      </c>
      <c r="J5" s="11"/>
    </row>
    <row r="6" spans="1:10" ht="17.25" thickTop="1" thickBot="1">
      <c r="A6" s="80"/>
      <c r="B6" s="82"/>
      <c r="C6" s="7">
        <v>2</v>
      </c>
      <c r="D6" s="8" t="s">
        <v>19</v>
      </c>
      <c r="E6" s="6">
        <v>4</v>
      </c>
      <c r="F6" s="5"/>
      <c r="H6" s="11" t="s">
        <v>10</v>
      </c>
      <c r="I6" s="11">
        <v>75</v>
      </c>
      <c r="J6" s="11"/>
    </row>
    <row r="7" spans="1:10" ht="17.25" thickTop="1" thickBot="1">
      <c r="A7" s="80"/>
      <c r="B7" s="83" t="s">
        <v>24</v>
      </c>
      <c r="C7" s="9">
        <v>3</v>
      </c>
      <c r="D7" s="8" t="s">
        <v>20</v>
      </c>
      <c r="E7" s="4">
        <v>4</v>
      </c>
      <c r="F7" s="5"/>
      <c r="H7" s="11" t="s">
        <v>12</v>
      </c>
      <c r="I7" s="11">
        <v>100</v>
      </c>
      <c r="J7" s="11"/>
    </row>
    <row r="8" spans="1:10" ht="17.25" thickTop="1" thickBot="1">
      <c r="A8" s="80"/>
      <c r="B8" s="83"/>
      <c r="C8" s="9">
        <v>4</v>
      </c>
      <c r="D8" s="8" t="s">
        <v>21</v>
      </c>
      <c r="E8" s="4">
        <v>3</v>
      </c>
      <c r="F8" s="5"/>
      <c r="H8" s="11" t="s">
        <v>8</v>
      </c>
      <c r="I8" s="11">
        <v>66.599999999999994</v>
      </c>
      <c r="J8" s="11"/>
    </row>
    <row r="9" spans="1:10" ht="17.25" thickTop="1" thickBot="1">
      <c r="A9" s="80"/>
      <c r="B9" s="18" t="s">
        <v>11</v>
      </c>
      <c r="C9" s="9">
        <v>5</v>
      </c>
      <c r="D9" s="8" t="s">
        <v>22</v>
      </c>
      <c r="E9" s="4">
        <v>2</v>
      </c>
      <c r="F9" s="5"/>
      <c r="H9" s="48" t="s">
        <v>87</v>
      </c>
      <c r="I9" s="11"/>
      <c r="J9" s="11"/>
    </row>
    <row r="10" spans="1:10" ht="17.25" thickTop="1" thickBot="1">
      <c r="A10" s="80"/>
      <c r="B10" s="27"/>
      <c r="C10" s="19"/>
      <c r="D10" s="20" t="s">
        <v>25</v>
      </c>
      <c r="E10" s="21">
        <f>E5+E6+E7+E8+E9</f>
        <v>17</v>
      </c>
      <c r="F10" s="21">
        <f>F5+F6+F7+F8+F9</f>
        <v>0</v>
      </c>
    </row>
    <row r="11" spans="1:10" ht="17.25" thickTop="1" thickBot="1">
      <c r="A11" s="80"/>
      <c r="B11" s="27"/>
      <c r="C11" s="19"/>
      <c r="D11" s="20" t="s">
        <v>7</v>
      </c>
      <c r="E11" s="22">
        <f>E10*100/20</f>
        <v>85</v>
      </c>
      <c r="F11" s="22">
        <f>F10*100/20</f>
        <v>0</v>
      </c>
    </row>
    <row r="12" spans="1:10" ht="17.25" thickTop="1" thickBot="1">
      <c r="A12" s="84" t="s">
        <v>26</v>
      </c>
      <c r="B12" s="85" t="s">
        <v>27</v>
      </c>
      <c r="C12" s="2">
        <v>6</v>
      </c>
      <c r="D12" s="8" t="s">
        <v>28</v>
      </c>
      <c r="E12" s="4">
        <v>2</v>
      </c>
      <c r="F12" s="5"/>
    </row>
    <row r="13" spans="1:10" ht="17.25" thickTop="1" thickBot="1">
      <c r="A13" s="73"/>
      <c r="B13" s="77"/>
      <c r="C13" s="2">
        <v>7</v>
      </c>
      <c r="D13" s="8" t="s">
        <v>29</v>
      </c>
      <c r="E13" s="4">
        <v>2</v>
      </c>
      <c r="F13" s="5"/>
      <c r="J13" s="11"/>
    </row>
    <row r="14" spans="1:10" ht="17.25" thickTop="1" thickBot="1">
      <c r="A14" s="73"/>
      <c r="B14" s="77"/>
      <c r="C14" s="2">
        <v>8</v>
      </c>
      <c r="D14" s="8" t="s">
        <v>30</v>
      </c>
      <c r="E14" s="4">
        <v>2</v>
      </c>
      <c r="F14" s="5"/>
    </row>
    <row r="15" spans="1:10" ht="17.25" thickTop="1" thickBot="1">
      <c r="A15" s="73"/>
      <c r="B15" s="77"/>
      <c r="C15" s="2">
        <v>9</v>
      </c>
      <c r="D15" s="8" t="s">
        <v>31</v>
      </c>
      <c r="E15" s="4">
        <v>2</v>
      </c>
      <c r="F15" s="5"/>
    </row>
    <row r="16" spans="1:10" ht="17.25" thickTop="1" thickBot="1">
      <c r="A16" s="73"/>
      <c r="B16" s="77"/>
      <c r="C16" s="2">
        <v>10</v>
      </c>
      <c r="D16" s="8" t="s">
        <v>32</v>
      </c>
      <c r="E16" s="4">
        <v>1</v>
      </c>
      <c r="F16" s="5"/>
    </row>
    <row r="17" spans="1:14" ht="17.100000000000001" customHeight="1" thickTop="1" thickBot="1">
      <c r="A17" s="73"/>
      <c r="B17" s="86"/>
      <c r="C17" s="2">
        <v>11</v>
      </c>
      <c r="D17" s="8" t="s">
        <v>33</v>
      </c>
      <c r="E17" s="4">
        <v>1</v>
      </c>
      <c r="F17" s="5"/>
    </row>
    <row r="18" spans="1:14" ht="17.100000000000001" customHeight="1" thickTop="1" thickBot="1">
      <c r="A18" s="73"/>
      <c r="B18" s="28"/>
      <c r="C18" s="29"/>
      <c r="D18" s="20" t="s">
        <v>44</v>
      </c>
      <c r="E18" s="21">
        <f>E12+E13+E14+E15+E16+E17</f>
        <v>10</v>
      </c>
      <c r="F18" s="21">
        <f>F12+F13+F14+F15+F16+F17</f>
        <v>0</v>
      </c>
    </row>
    <row r="19" spans="1:14" ht="17.100000000000001" customHeight="1" thickTop="1" thickBot="1">
      <c r="A19" s="73"/>
      <c r="B19" s="28"/>
      <c r="C19" s="29"/>
      <c r="D19" s="20" t="s">
        <v>7</v>
      </c>
      <c r="E19" s="21">
        <f>E18*100/24</f>
        <v>41.666666666666664</v>
      </c>
      <c r="F19" s="21">
        <f>F18*100/24</f>
        <v>0</v>
      </c>
    </row>
    <row r="20" spans="1:14" ht="17.100000000000001" customHeight="1" thickTop="1" thickBot="1">
      <c r="A20" s="73" t="s">
        <v>10</v>
      </c>
      <c r="B20" s="76" t="s">
        <v>13</v>
      </c>
      <c r="C20" s="2">
        <v>12</v>
      </c>
      <c r="D20" s="8" t="s">
        <v>34</v>
      </c>
      <c r="E20" s="4">
        <v>4</v>
      </c>
      <c r="F20" s="5"/>
    </row>
    <row r="21" spans="1:14" ht="17.100000000000001" customHeight="1" thickTop="1" thickBot="1">
      <c r="A21" s="73"/>
      <c r="B21" s="77"/>
      <c r="C21" s="2">
        <v>13</v>
      </c>
      <c r="D21" s="8" t="s">
        <v>35</v>
      </c>
      <c r="E21" s="4">
        <v>4</v>
      </c>
      <c r="F21" s="5"/>
    </row>
    <row r="22" spans="1:14" ht="17.100000000000001" customHeight="1" thickTop="1" thickBot="1">
      <c r="A22" s="74"/>
      <c r="B22" s="61" t="s">
        <v>37</v>
      </c>
      <c r="C22" s="10">
        <v>14</v>
      </c>
      <c r="D22" s="8" t="s">
        <v>36</v>
      </c>
      <c r="E22" s="4">
        <v>2</v>
      </c>
      <c r="F22" s="5"/>
    </row>
    <row r="23" spans="1:14" ht="17.100000000000001" customHeight="1" thickTop="1" thickBot="1">
      <c r="A23" s="74"/>
      <c r="B23" s="61"/>
      <c r="C23" s="10">
        <v>15</v>
      </c>
      <c r="D23" s="8" t="s">
        <v>38</v>
      </c>
      <c r="E23" s="4">
        <v>2</v>
      </c>
      <c r="F23" s="5"/>
    </row>
    <row r="24" spans="1:14" ht="17.100000000000001" customHeight="1" thickTop="1" thickBot="1">
      <c r="A24" s="74"/>
      <c r="B24" s="61"/>
      <c r="C24" s="10">
        <v>16</v>
      </c>
      <c r="D24" s="8" t="s">
        <v>39</v>
      </c>
      <c r="E24" s="4">
        <v>4</v>
      </c>
      <c r="F24" s="5"/>
    </row>
    <row r="25" spans="1:14" ht="17.100000000000001" customHeight="1" thickTop="1" thickBot="1">
      <c r="A25" s="74"/>
      <c r="B25" s="61"/>
      <c r="C25" s="14">
        <v>17</v>
      </c>
      <c r="D25" s="16" t="s">
        <v>40</v>
      </c>
      <c r="E25" s="6">
        <v>3</v>
      </c>
      <c r="F25" s="5"/>
    </row>
    <row r="26" spans="1:14" ht="17.100000000000001" customHeight="1" thickTop="1" thickBot="1">
      <c r="A26" s="74"/>
      <c r="B26" s="61"/>
      <c r="C26" s="14">
        <v>18</v>
      </c>
      <c r="D26" s="16" t="s">
        <v>41</v>
      </c>
      <c r="E26" s="6">
        <v>2</v>
      </c>
      <c r="F26" s="5"/>
    </row>
    <row r="27" spans="1:14" ht="17.100000000000001" customHeight="1" thickTop="1" thickBot="1">
      <c r="A27" s="74"/>
      <c r="B27" s="61"/>
      <c r="C27" s="14">
        <v>19</v>
      </c>
      <c r="D27" s="16" t="s">
        <v>42</v>
      </c>
      <c r="E27" s="6">
        <v>2</v>
      </c>
      <c r="F27" s="5"/>
    </row>
    <row r="28" spans="1:14" ht="17.100000000000001" customHeight="1" thickTop="1" thickBot="1">
      <c r="A28" s="74"/>
      <c r="B28" s="15"/>
      <c r="C28" s="14">
        <v>20</v>
      </c>
      <c r="D28" s="16" t="s">
        <v>43</v>
      </c>
      <c r="E28" s="6">
        <v>4</v>
      </c>
      <c r="F28" s="5"/>
    </row>
    <row r="29" spans="1:14" ht="17.100000000000001" customHeight="1" thickTop="1" thickBot="1">
      <c r="A29" s="73"/>
      <c r="B29" s="30"/>
      <c r="C29" s="38"/>
      <c r="D29" s="24" t="s">
        <v>45</v>
      </c>
      <c r="E29" s="39">
        <f>E20+E21+E22+E23+E24+E25+E26+E27+E28</f>
        <v>27</v>
      </c>
      <c r="F29" s="23">
        <f>F20+F21+F22+F23+F24+F25+F26+F27+F28</f>
        <v>0</v>
      </c>
      <c r="G29" s="1"/>
      <c r="H29" s="1"/>
      <c r="I29" s="1"/>
      <c r="J29" s="1"/>
      <c r="K29" s="1"/>
      <c r="L29" s="1"/>
      <c r="M29" s="1"/>
    </row>
    <row r="30" spans="1:14" s="11" customFormat="1" ht="17.100000000000001" customHeight="1" thickTop="1" thickBot="1">
      <c r="A30" s="75"/>
      <c r="B30" s="32"/>
      <c r="C30" s="33"/>
      <c r="D30" s="24" t="s">
        <v>7</v>
      </c>
      <c r="E30" s="25">
        <f>E29*100/36</f>
        <v>75</v>
      </c>
      <c r="F30" s="25">
        <f>F29*100/36</f>
        <v>0</v>
      </c>
      <c r="G30" s="1"/>
      <c r="H30" s="1"/>
      <c r="I30" s="1"/>
      <c r="J30" s="1"/>
      <c r="K30" s="1"/>
      <c r="L30" s="1"/>
      <c r="M30" s="1"/>
      <c r="N30" s="12"/>
    </row>
    <row r="31" spans="1:14" s="1" customFormat="1" ht="17.100000000000001" customHeight="1" thickTop="1" thickBot="1">
      <c r="A31" s="60" t="s">
        <v>12</v>
      </c>
      <c r="B31" s="61" t="s">
        <v>12</v>
      </c>
      <c r="C31" s="10">
        <v>21</v>
      </c>
      <c r="D31" s="16" t="s">
        <v>46</v>
      </c>
      <c r="E31" s="4">
        <v>4</v>
      </c>
      <c r="F31" s="5"/>
    </row>
    <row r="32" spans="1:14" s="1" customFormat="1" ht="17.100000000000001" customHeight="1" thickTop="1" thickBot="1">
      <c r="A32" s="60"/>
      <c r="B32" s="61"/>
      <c r="C32" s="10">
        <v>22</v>
      </c>
      <c r="D32" s="16" t="s">
        <v>47</v>
      </c>
      <c r="E32" s="4">
        <v>4</v>
      </c>
      <c r="F32" s="5"/>
      <c r="J32" s="13"/>
    </row>
    <row r="33" spans="1:6" s="1" customFormat="1" ht="16.5" thickTop="1">
      <c r="A33" s="60"/>
      <c r="B33" s="34"/>
      <c r="C33" s="31"/>
      <c r="D33" s="26" t="s">
        <v>49</v>
      </c>
      <c r="E33" s="23">
        <f>E31+E32</f>
        <v>8</v>
      </c>
      <c r="F33" s="23">
        <f>F31+F32</f>
        <v>0</v>
      </c>
    </row>
    <row r="34" spans="1:6" ht="15.75">
      <c r="A34" s="60"/>
      <c r="B34" s="35"/>
      <c r="C34" s="33"/>
      <c r="D34" s="24" t="s">
        <v>7</v>
      </c>
      <c r="E34" s="25">
        <f>E33*100/8</f>
        <v>100</v>
      </c>
      <c r="F34" s="25">
        <f>F33*100/8</f>
        <v>0</v>
      </c>
    </row>
    <row r="35" spans="1:6" ht="18">
      <c r="A35" s="62" t="s">
        <v>56</v>
      </c>
      <c r="B35" s="62"/>
      <c r="C35" s="62"/>
      <c r="D35" s="62"/>
      <c r="E35" s="62"/>
      <c r="F35" s="62"/>
    </row>
    <row r="36" spans="1:6" ht="15" thickBot="1">
      <c r="A36" s="63" t="s">
        <v>55</v>
      </c>
      <c r="B36" s="63"/>
      <c r="C36" s="63"/>
      <c r="D36" s="63"/>
      <c r="E36" s="63"/>
      <c r="F36" s="63"/>
    </row>
    <row r="37" spans="1:6" ht="15.75" thickTop="1" thickBot="1">
      <c r="A37" s="64" t="s">
        <v>0</v>
      </c>
      <c r="B37" s="66" t="s">
        <v>1</v>
      </c>
      <c r="C37" s="68" t="s">
        <v>3</v>
      </c>
      <c r="D37" s="70" t="s">
        <v>4</v>
      </c>
      <c r="E37" s="72" t="s">
        <v>9</v>
      </c>
      <c r="F37" s="72"/>
    </row>
    <row r="38" spans="1:6" ht="15.75" thickTop="1" thickBot="1">
      <c r="A38" s="65"/>
      <c r="B38" s="67"/>
      <c r="C38" s="69"/>
      <c r="D38" s="71"/>
      <c r="E38" s="3" t="s">
        <v>5</v>
      </c>
      <c r="F38" s="3" t="s">
        <v>6</v>
      </c>
    </row>
    <row r="39" spans="1:6" ht="17.25" thickTop="1" thickBot="1">
      <c r="A39" s="50" t="s">
        <v>8</v>
      </c>
      <c r="B39" s="53" t="s">
        <v>48</v>
      </c>
      <c r="C39" s="9">
        <v>23</v>
      </c>
      <c r="D39" s="16" t="s">
        <v>52</v>
      </c>
      <c r="E39" s="4">
        <v>4</v>
      </c>
      <c r="F39" s="5"/>
    </row>
    <row r="40" spans="1:6" ht="17.25" thickTop="1" thickBot="1">
      <c r="A40" s="51"/>
      <c r="B40" s="53"/>
      <c r="C40" s="9">
        <v>24</v>
      </c>
      <c r="D40" s="16" t="s">
        <v>50</v>
      </c>
      <c r="E40" s="4">
        <v>2</v>
      </c>
      <c r="F40" s="5"/>
    </row>
    <row r="41" spans="1:6" ht="17.25" thickTop="1" thickBot="1">
      <c r="A41" s="51"/>
      <c r="B41" s="53"/>
      <c r="C41" s="9">
        <v>25</v>
      </c>
      <c r="D41" s="16" t="s">
        <v>51</v>
      </c>
      <c r="E41" s="4">
        <v>2</v>
      </c>
      <c r="F41" s="5"/>
    </row>
    <row r="42" spans="1:6" ht="17.25" thickTop="1" thickBot="1">
      <c r="A42" s="51"/>
      <c r="B42" s="36"/>
      <c r="C42" s="19"/>
      <c r="D42" s="20" t="s">
        <v>53</v>
      </c>
      <c r="E42" s="21">
        <f>E39+E40+E41</f>
        <v>8</v>
      </c>
      <c r="F42" s="21">
        <f>F39+F40+F41</f>
        <v>0</v>
      </c>
    </row>
    <row r="43" spans="1:6" ht="48.75" thickTop="1" thickBot="1">
      <c r="A43" s="52"/>
      <c r="B43" s="36"/>
      <c r="C43" s="19"/>
      <c r="D43" s="20" t="s">
        <v>7</v>
      </c>
      <c r="E43" s="21">
        <f>E42*100/12</f>
        <v>66.666666666666671</v>
      </c>
      <c r="F43" s="21">
        <f>F42*100/12</f>
        <v>0</v>
      </c>
    </row>
    <row r="44" spans="1:6" ht="16.5" thickTop="1">
      <c r="A44" s="54" t="s">
        <v>14</v>
      </c>
      <c r="B44" s="56" t="s">
        <v>15</v>
      </c>
      <c r="C44" s="56"/>
      <c r="D44" s="57"/>
      <c r="E44" s="37">
        <f>E10+E18+E29+E33+E42</f>
        <v>70</v>
      </c>
      <c r="F44" s="37">
        <f>F10+F18+F29+F33+F42</f>
        <v>0</v>
      </c>
    </row>
    <row r="45" spans="1:6" ht="16.5" thickBot="1">
      <c r="A45" s="55"/>
      <c r="B45" s="58" t="s">
        <v>16</v>
      </c>
      <c r="C45" s="58"/>
      <c r="D45" s="59"/>
      <c r="E45" s="37">
        <f>E44</f>
        <v>70</v>
      </c>
      <c r="F45" s="37">
        <f>F11+F19+F30+F34+F43</f>
        <v>0</v>
      </c>
    </row>
  </sheetData>
  <mergeCells count="29">
    <mergeCell ref="A20:A30"/>
    <mergeCell ref="B20:B21"/>
    <mergeCell ref="B22:B27"/>
    <mergeCell ref="A1:F1"/>
    <mergeCell ref="A2:F2"/>
    <mergeCell ref="A3:A4"/>
    <mergeCell ref="B3:B4"/>
    <mergeCell ref="C3:C4"/>
    <mergeCell ref="D3:D4"/>
    <mergeCell ref="E3:F3"/>
    <mergeCell ref="A5:A11"/>
    <mergeCell ref="B5:B6"/>
    <mergeCell ref="B7:B8"/>
    <mergeCell ref="A12:A19"/>
    <mergeCell ref="B12:B17"/>
    <mergeCell ref="A31:A34"/>
    <mergeCell ref="B31:B32"/>
    <mergeCell ref="A35:F35"/>
    <mergeCell ref="A36:F36"/>
    <mergeCell ref="A37:A38"/>
    <mergeCell ref="B37:B38"/>
    <mergeCell ref="C37:C38"/>
    <mergeCell ref="D37:D38"/>
    <mergeCell ref="E37:F37"/>
    <mergeCell ref="A39:A43"/>
    <mergeCell ref="B39:B41"/>
    <mergeCell ref="A44:A45"/>
    <mergeCell ref="B44:D44"/>
    <mergeCell ref="B45:D4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rightToLeft="1" topLeftCell="A28" zoomScale="71" zoomScaleNormal="71" workbookViewId="0">
      <selection activeCell="I9" sqref="I9"/>
    </sheetView>
  </sheetViews>
  <sheetFormatPr defaultRowHeight="14.25"/>
  <cols>
    <col min="1" max="1" width="5" customWidth="1"/>
    <col min="2" max="2" width="7.375" customWidth="1"/>
    <col min="3" max="3" width="4.25" customWidth="1"/>
    <col min="4" max="4" width="78" customWidth="1"/>
    <col min="5" max="5" width="7.125" customWidth="1"/>
    <col min="6" max="6" width="6.75" customWidth="1"/>
    <col min="8" max="8" width="10.5" customWidth="1"/>
  </cols>
  <sheetData>
    <row r="1" spans="1:10" ht="18">
      <c r="A1" s="62" t="s">
        <v>78</v>
      </c>
      <c r="B1" s="62"/>
      <c r="C1" s="62"/>
      <c r="D1" s="62"/>
      <c r="E1" s="62"/>
      <c r="F1" s="62"/>
    </row>
    <row r="2" spans="1:10" ht="15" thickBot="1">
      <c r="A2" s="63" t="s">
        <v>54</v>
      </c>
      <c r="B2" s="63"/>
      <c r="C2" s="63"/>
      <c r="D2" s="63"/>
      <c r="E2" s="63"/>
      <c r="F2" s="63"/>
    </row>
    <row r="3" spans="1:10" ht="15.75" thickTop="1" thickBot="1">
      <c r="A3" s="64" t="s">
        <v>0</v>
      </c>
      <c r="B3" s="66" t="s">
        <v>1</v>
      </c>
      <c r="C3" s="68" t="s">
        <v>3</v>
      </c>
      <c r="D3" s="70" t="s">
        <v>4</v>
      </c>
      <c r="E3" s="72" t="s">
        <v>9</v>
      </c>
      <c r="F3" s="72"/>
      <c r="H3" s="49"/>
      <c r="I3" s="49" t="s">
        <v>5</v>
      </c>
      <c r="J3" s="49" t="s">
        <v>6</v>
      </c>
    </row>
    <row r="4" spans="1:10" ht="15.75" thickTop="1" thickBot="1">
      <c r="A4" s="78"/>
      <c r="B4" s="79"/>
      <c r="C4" s="69"/>
      <c r="D4" s="71"/>
      <c r="E4" s="3" t="s">
        <v>5</v>
      </c>
      <c r="F4" s="3" t="s">
        <v>6</v>
      </c>
      <c r="H4" s="11" t="s">
        <v>86</v>
      </c>
      <c r="I4" s="11">
        <v>80</v>
      </c>
      <c r="J4" s="11"/>
    </row>
    <row r="5" spans="1:10" ht="17.25" thickTop="1" thickBot="1">
      <c r="A5" s="80" t="s">
        <v>2</v>
      </c>
      <c r="B5" s="81" t="s">
        <v>23</v>
      </c>
      <c r="C5" s="7">
        <v>1</v>
      </c>
      <c r="D5" s="8" t="s">
        <v>18</v>
      </c>
      <c r="E5" s="6">
        <v>4</v>
      </c>
      <c r="F5" s="5"/>
      <c r="H5" s="11" t="s">
        <v>26</v>
      </c>
      <c r="I5" s="11">
        <v>54.1</v>
      </c>
      <c r="J5" s="11"/>
    </row>
    <row r="6" spans="1:10" ht="17.25" thickTop="1" thickBot="1">
      <c r="A6" s="80"/>
      <c r="B6" s="82"/>
      <c r="C6" s="7">
        <v>2</v>
      </c>
      <c r="D6" s="8" t="s">
        <v>19</v>
      </c>
      <c r="E6" s="6">
        <v>2</v>
      </c>
      <c r="F6" s="5"/>
      <c r="H6" s="11" t="s">
        <v>10</v>
      </c>
      <c r="I6" s="11">
        <v>66.599999999999994</v>
      </c>
      <c r="J6" s="11"/>
    </row>
    <row r="7" spans="1:10" ht="17.25" thickTop="1" thickBot="1">
      <c r="A7" s="80"/>
      <c r="B7" s="83" t="s">
        <v>24</v>
      </c>
      <c r="C7" s="9">
        <v>3</v>
      </c>
      <c r="D7" s="8" t="s">
        <v>20</v>
      </c>
      <c r="E7" s="4">
        <v>2</v>
      </c>
      <c r="F7" s="5"/>
      <c r="H7" s="11" t="s">
        <v>12</v>
      </c>
      <c r="I7" s="11">
        <v>50</v>
      </c>
      <c r="J7" s="11"/>
    </row>
    <row r="8" spans="1:10" ht="17.25" thickTop="1" thickBot="1">
      <c r="A8" s="80"/>
      <c r="B8" s="83"/>
      <c r="C8" s="9">
        <v>4</v>
      </c>
      <c r="D8" s="8" t="s">
        <v>21</v>
      </c>
      <c r="E8" s="4">
        <v>4</v>
      </c>
      <c r="F8" s="5"/>
      <c r="H8" s="11" t="s">
        <v>8</v>
      </c>
      <c r="I8" s="11">
        <v>66.599999999999994</v>
      </c>
      <c r="J8" s="11"/>
    </row>
    <row r="9" spans="1:10" ht="17.25" thickTop="1" thickBot="1">
      <c r="A9" s="80"/>
      <c r="B9" s="18" t="s">
        <v>11</v>
      </c>
      <c r="C9" s="9">
        <v>5</v>
      </c>
      <c r="D9" s="8" t="s">
        <v>22</v>
      </c>
      <c r="E9" s="4">
        <v>4</v>
      </c>
      <c r="F9" s="5"/>
      <c r="H9" s="48" t="s">
        <v>87</v>
      </c>
      <c r="I9" s="11"/>
      <c r="J9" s="11"/>
    </row>
    <row r="10" spans="1:10" ht="17.25" thickTop="1" thickBot="1">
      <c r="A10" s="80"/>
      <c r="B10" s="27"/>
      <c r="C10" s="19"/>
      <c r="D10" s="20" t="s">
        <v>25</v>
      </c>
      <c r="E10" s="21">
        <f>E5+E6+E7+E8+E9</f>
        <v>16</v>
      </c>
      <c r="F10" s="21">
        <f>F5+F6+F7+F8+F9</f>
        <v>0</v>
      </c>
    </row>
    <row r="11" spans="1:10" ht="17.25" thickTop="1" thickBot="1">
      <c r="A11" s="80"/>
      <c r="B11" s="27"/>
      <c r="C11" s="19"/>
      <c r="D11" s="20" t="s">
        <v>7</v>
      </c>
      <c r="E11" s="22">
        <f>E10*100/20</f>
        <v>80</v>
      </c>
      <c r="F11" s="22">
        <f>F10*100/20</f>
        <v>0</v>
      </c>
    </row>
    <row r="12" spans="1:10" ht="17.25" thickTop="1" thickBot="1">
      <c r="A12" s="84" t="s">
        <v>26</v>
      </c>
      <c r="B12" s="85" t="s">
        <v>27</v>
      </c>
      <c r="C12" s="2">
        <v>6</v>
      </c>
      <c r="D12" s="8" t="s">
        <v>28</v>
      </c>
      <c r="E12" s="4">
        <v>3</v>
      </c>
      <c r="F12" s="5"/>
    </row>
    <row r="13" spans="1:10" ht="17.25" thickTop="1" thickBot="1">
      <c r="A13" s="73"/>
      <c r="B13" s="77"/>
      <c r="C13" s="2">
        <v>7</v>
      </c>
      <c r="D13" s="8" t="s">
        <v>29</v>
      </c>
      <c r="E13" s="4">
        <v>4</v>
      </c>
      <c r="F13" s="5"/>
      <c r="J13" s="11"/>
    </row>
    <row r="14" spans="1:10" ht="17.25" thickTop="1" thickBot="1">
      <c r="A14" s="73"/>
      <c r="B14" s="77"/>
      <c r="C14" s="2">
        <v>8</v>
      </c>
      <c r="D14" s="8" t="s">
        <v>30</v>
      </c>
      <c r="E14" s="4">
        <v>2</v>
      </c>
      <c r="F14" s="5"/>
    </row>
    <row r="15" spans="1:10" ht="17.25" thickTop="1" thickBot="1">
      <c r="A15" s="73"/>
      <c r="B15" s="77"/>
      <c r="C15" s="2">
        <v>9</v>
      </c>
      <c r="D15" s="8" t="s">
        <v>31</v>
      </c>
      <c r="E15" s="4">
        <v>4</v>
      </c>
      <c r="F15" s="5"/>
    </row>
    <row r="16" spans="1:10" ht="17.25" thickTop="1" thickBot="1">
      <c r="A16" s="73"/>
      <c r="B16" s="77"/>
      <c r="C16" s="2">
        <v>10</v>
      </c>
      <c r="D16" s="8" t="s">
        <v>32</v>
      </c>
      <c r="E16" s="4">
        <v>0</v>
      </c>
      <c r="F16" s="5"/>
    </row>
    <row r="17" spans="1:14" ht="17.100000000000001" customHeight="1" thickTop="1" thickBot="1">
      <c r="A17" s="73"/>
      <c r="B17" s="86"/>
      <c r="C17" s="2">
        <v>11</v>
      </c>
      <c r="D17" s="8" t="s">
        <v>33</v>
      </c>
      <c r="E17" s="4">
        <v>0</v>
      </c>
      <c r="F17" s="5"/>
    </row>
    <row r="18" spans="1:14" ht="17.100000000000001" customHeight="1" thickTop="1" thickBot="1">
      <c r="A18" s="73"/>
      <c r="B18" s="28"/>
      <c r="C18" s="29"/>
      <c r="D18" s="20" t="s">
        <v>44</v>
      </c>
      <c r="E18" s="21">
        <f>E12+E13+E14+E15+E16+E17</f>
        <v>13</v>
      </c>
      <c r="F18" s="21">
        <f>F12+F13+F14+F15+F16+F17</f>
        <v>0</v>
      </c>
    </row>
    <row r="19" spans="1:14" ht="17.100000000000001" customHeight="1" thickTop="1" thickBot="1">
      <c r="A19" s="73"/>
      <c r="B19" s="28"/>
      <c r="C19" s="29"/>
      <c r="D19" s="20" t="s">
        <v>7</v>
      </c>
      <c r="E19" s="21">
        <f>E18*100/24</f>
        <v>54.166666666666664</v>
      </c>
      <c r="F19" s="21">
        <f>F18*100/24</f>
        <v>0</v>
      </c>
    </row>
    <row r="20" spans="1:14" ht="17.100000000000001" customHeight="1" thickTop="1" thickBot="1">
      <c r="A20" s="73" t="s">
        <v>10</v>
      </c>
      <c r="B20" s="76" t="s">
        <v>13</v>
      </c>
      <c r="C20" s="2">
        <v>12</v>
      </c>
      <c r="D20" s="8" t="s">
        <v>34</v>
      </c>
      <c r="E20" s="4">
        <v>2</v>
      </c>
      <c r="F20" s="5"/>
    </row>
    <row r="21" spans="1:14" ht="17.100000000000001" customHeight="1" thickTop="1" thickBot="1">
      <c r="A21" s="73"/>
      <c r="B21" s="77"/>
      <c r="C21" s="2">
        <v>13</v>
      </c>
      <c r="D21" s="8" t="s">
        <v>35</v>
      </c>
      <c r="E21" s="4">
        <v>2</v>
      </c>
      <c r="F21" s="5"/>
    </row>
    <row r="22" spans="1:14" ht="17.100000000000001" customHeight="1" thickTop="1" thickBot="1">
      <c r="A22" s="74"/>
      <c r="B22" s="61" t="s">
        <v>37</v>
      </c>
      <c r="C22" s="10">
        <v>14</v>
      </c>
      <c r="D22" s="8" t="s">
        <v>36</v>
      </c>
      <c r="E22" s="4">
        <v>2</v>
      </c>
      <c r="F22" s="5"/>
    </row>
    <row r="23" spans="1:14" ht="17.100000000000001" customHeight="1" thickTop="1" thickBot="1">
      <c r="A23" s="74"/>
      <c r="B23" s="61"/>
      <c r="C23" s="10">
        <v>15</v>
      </c>
      <c r="D23" s="8" t="s">
        <v>38</v>
      </c>
      <c r="E23" s="4">
        <v>2</v>
      </c>
      <c r="F23" s="5"/>
    </row>
    <row r="24" spans="1:14" ht="17.100000000000001" customHeight="1" thickTop="1" thickBot="1">
      <c r="A24" s="74"/>
      <c r="B24" s="61"/>
      <c r="C24" s="10">
        <v>16</v>
      </c>
      <c r="D24" s="8" t="s">
        <v>39</v>
      </c>
      <c r="E24" s="4">
        <v>4</v>
      </c>
      <c r="F24" s="5"/>
    </row>
    <row r="25" spans="1:14" ht="17.100000000000001" customHeight="1" thickTop="1" thickBot="1">
      <c r="A25" s="74"/>
      <c r="B25" s="61"/>
      <c r="C25" s="14">
        <v>17</v>
      </c>
      <c r="D25" s="16" t="s">
        <v>40</v>
      </c>
      <c r="E25" s="6">
        <v>4</v>
      </c>
      <c r="F25" s="5"/>
    </row>
    <row r="26" spans="1:14" ht="17.100000000000001" customHeight="1" thickTop="1" thickBot="1">
      <c r="A26" s="74"/>
      <c r="B26" s="61"/>
      <c r="C26" s="14">
        <v>18</v>
      </c>
      <c r="D26" s="16" t="s">
        <v>41</v>
      </c>
      <c r="E26" s="6">
        <v>2</v>
      </c>
      <c r="F26" s="5"/>
    </row>
    <row r="27" spans="1:14" ht="17.100000000000001" customHeight="1" thickTop="1" thickBot="1">
      <c r="A27" s="74"/>
      <c r="B27" s="61"/>
      <c r="C27" s="14">
        <v>19</v>
      </c>
      <c r="D27" s="16" t="s">
        <v>42</v>
      </c>
      <c r="E27" s="6">
        <v>4</v>
      </c>
      <c r="F27" s="5"/>
    </row>
    <row r="28" spans="1:14" ht="17.100000000000001" customHeight="1" thickTop="1" thickBot="1">
      <c r="A28" s="74"/>
      <c r="B28" s="15"/>
      <c r="C28" s="14">
        <v>20</v>
      </c>
      <c r="D28" s="16" t="s">
        <v>43</v>
      </c>
      <c r="E28" s="6">
        <v>2</v>
      </c>
      <c r="F28" s="5"/>
    </row>
    <row r="29" spans="1:14" ht="17.100000000000001" customHeight="1" thickTop="1" thickBot="1">
      <c r="A29" s="73"/>
      <c r="B29" s="30"/>
      <c r="C29" s="38"/>
      <c r="D29" s="24" t="s">
        <v>45</v>
      </c>
      <c r="E29" s="39">
        <f>E20+E21+E22+E23+E24+E25+E26+E27+E28</f>
        <v>24</v>
      </c>
      <c r="F29" s="23">
        <f>F20+F21+F22+F23+F24+F25+F26+F27+F28</f>
        <v>0</v>
      </c>
      <c r="G29" s="1"/>
      <c r="H29" s="1"/>
      <c r="I29" s="1"/>
      <c r="J29" s="1"/>
      <c r="K29" s="1"/>
      <c r="L29" s="1"/>
      <c r="M29" s="1"/>
    </row>
    <row r="30" spans="1:14" s="11" customFormat="1" ht="17.100000000000001" customHeight="1" thickTop="1" thickBot="1">
      <c r="A30" s="75"/>
      <c r="B30" s="32"/>
      <c r="C30" s="33"/>
      <c r="D30" s="24" t="s">
        <v>7</v>
      </c>
      <c r="E30" s="25">
        <f>E29*100/36</f>
        <v>66.666666666666671</v>
      </c>
      <c r="F30" s="25">
        <f>F29*100/36</f>
        <v>0</v>
      </c>
      <c r="G30" s="1"/>
      <c r="H30" s="1"/>
      <c r="I30" s="1"/>
      <c r="J30" s="1"/>
      <c r="K30" s="1"/>
      <c r="L30" s="1"/>
      <c r="M30" s="1"/>
      <c r="N30" s="12"/>
    </row>
    <row r="31" spans="1:14" s="1" customFormat="1" ht="17.100000000000001" customHeight="1" thickTop="1" thickBot="1">
      <c r="A31" s="60" t="s">
        <v>12</v>
      </c>
      <c r="B31" s="61" t="s">
        <v>12</v>
      </c>
      <c r="C31" s="10">
        <v>21</v>
      </c>
      <c r="D31" s="16" t="s">
        <v>46</v>
      </c>
      <c r="E31" s="4">
        <v>2</v>
      </c>
      <c r="F31" s="5"/>
    </row>
    <row r="32" spans="1:14" s="1" customFormat="1" ht="17.100000000000001" customHeight="1" thickTop="1" thickBot="1">
      <c r="A32" s="60"/>
      <c r="B32" s="61"/>
      <c r="C32" s="10">
        <v>22</v>
      </c>
      <c r="D32" s="16" t="s">
        <v>47</v>
      </c>
      <c r="E32" s="4">
        <v>2</v>
      </c>
      <c r="F32" s="5"/>
      <c r="J32" s="13"/>
    </row>
    <row r="33" spans="1:6" s="1" customFormat="1" ht="16.5" thickTop="1">
      <c r="A33" s="60"/>
      <c r="B33" s="34"/>
      <c r="C33" s="31"/>
      <c r="D33" s="26" t="s">
        <v>49</v>
      </c>
      <c r="E33" s="23">
        <f>E31+E32</f>
        <v>4</v>
      </c>
      <c r="F33" s="23">
        <f>F31+F32</f>
        <v>0</v>
      </c>
    </row>
    <row r="34" spans="1:6" ht="15.75">
      <c r="A34" s="60"/>
      <c r="B34" s="35"/>
      <c r="C34" s="33"/>
      <c r="D34" s="24" t="s">
        <v>7</v>
      </c>
      <c r="E34" s="25">
        <f>E33*100/8</f>
        <v>50</v>
      </c>
      <c r="F34" s="25">
        <f>F33*100/8</f>
        <v>0</v>
      </c>
    </row>
    <row r="35" spans="1:6" ht="18">
      <c r="A35" s="62" t="s">
        <v>56</v>
      </c>
      <c r="B35" s="62"/>
      <c r="C35" s="62"/>
      <c r="D35" s="62"/>
      <c r="E35" s="62"/>
      <c r="F35" s="62"/>
    </row>
    <row r="36" spans="1:6" ht="15" thickBot="1">
      <c r="A36" s="63" t="s">
        <v>55</v>
      </c>
      <c r="B36" s="63"/>
      <c r="C36" s="63"/>
      <c r="D36" s="63"/>
      <c r="E36" s="63"/>
      <c r="F36" s="63"/>
    </row>
    <row r="37" spans="1:6" ht="15.75" thickTop="1" thickBot="1">
      <c r="A37" s="64" t="s">
        <v>0</v>
      </c>
      <c r="B37" s="66" t="s">
        <v>1</v>
      </c>
      <c r="C37" s="68" t="s">
        <v>3</v>
      </c>
      <c r="D37" s="70" t="s">
        <v>4</v>
      </c>
      <c r="E37" s="72" t="s">
        <v>9</v>
      </c>
      <c r="F37" s="72"/>
    </row>
    <row r="38" spans="1:6" ht="15.75" thickTop="1" thickBot="1">
      <c r="A38" s="65"/>
      <c r="B38" s="67"/>
      <c r="C38" s="69"/>
      <c r="D38" s="71"/>
      <c r="E38" s="3" t="s">
        <v>5</v>
      </c>
      <c r="F38" s="3" t="s">
        <v>6</v>
      </c>
    </row>
    <row r="39" spans="1:6" ht="17.25" thickTop="1" thickBot="1">
      <c r="A39" s="50" t="s">
        <v>8</v>
      </c>
      <c r="B39" s="53" t="s">
        <v>48</v>
      </c>
      <c r="C39" s="9">
        <v>23</v>
      </c>
      <c r="D39" s="16" t="s">
        <v>52</v>
      </c>
      <c r="E39" s="4">
        <v>2</v>
      </c>
      <c r="F39" s="5"/>
    </row>
    <row r="40" spans="1:6" ht="17.25" thickTop="1" thickBot="1">
      <c r="A40" s="51"/>
      <c r="B40" s="53"/>
      <c r="C40" s="9">
        <v>24</v>
      </c>
      <c r="D40" s="16" t="s">
        <v>50</v>
      </c>
      <c r="E40" s="4">
        <v>4</v>
      </c>
      <c r="F40" s="5"/>
    </row>
    <row r="41" spans="1:6" ht="17.25" thickTop="1" thickBot="1">
      <c r="A41" s="51"/>
      <c r="B41" s="53"/>
      <c r="C41" s="9">
        <v>25</v>
      </c>
      <c r="D41" s="16" t="s">
        <v>51</v>
      </c>
      <c r="E41" s="4">
        <v>2</v>
      </c>
      <c r="F41" s="5"/>
    </row>
    <row r="42" spans="1:6" ht="17.25" thickTop="1" thickBot="1">
      <c r="A42" s="51"/>
      <c r="B42" s="36"/>
      <c r="C42" s="19"/>
      <c r="D42" s="20" t="s">
        <v>53</v>
      </c>
      <c r="E42" s="21">
        <f>E39+E40+E41</f>
        <v>8</v>
      </c>
      <c r="F42" s="21">
        <f>F39+F40+F41</f>
        <v>0</v>
      </c>
    </row>
    <row r="43" spans="1:6" ht="48.75" thickTop="1" thickBot="1">
      <c r="A43" s="52"/>
      <c r="B43" s="36"/>
      <c r="C43" s="19"/>
      <c r="D43" s="20" t="s">
        <v>7</v>
      </c>
      <c r="E43" s="21">
        <f>E42*100/12</f>
        <v>66.666666666666671</v>
      </c>
      <c r="F43" s="21">
        <f>F42*100/12</f>
        <v>0</v>
      </c>
    </row>
    <row r="44" spans="1:6" ht="16.5" thickTop="1">
      <c r="A44" s="54" t="s">
        <v>14</v>
      </c>
      <c r="B44" s="56" t="s">
        <v>15</v>
      </c>
      <c r="C44" s="56"/>
      <c r="D44" s="57"/>
      <c r="E44" s="37">
        <f>E10+E18+E29+E33+E42</f>
        <v>65</v>
      </c>
      <c r="F44" s="37">
        <f>F10+F18+F29+F33+F42</f>
        <v>0</v>
      </c>
    </row>
    <row r="45" spans="1:6" ht="16.5" thickBot="1">
      <c r="A45" s="55"/>
      <c r="B45" s="58" t="s">
        <v>16</v>
      </c>
      <c r="C45" s="58"/>
      <c r="D45" s="59"/>
      <c r="E45" s="37">
        <f>E44</f>
        <v>65</v>
      </c>
      <c r="F45" s="37">
        <f>F11+F19+F30+F34+F43</f>
        <v>0</v>
      </c>
    </row>
  </sheetData>
  <mergeCells count="29">
    <mergeCell ref="A20:A30"/>
    <mergeCell ref="B20:B21"/>
    <mergeCell ref="B22:B27"/>
    <mergeCell ref="A1:F1"/>
    <mergeCell ref="A2:F2"/>
    <mergeCell ref="A3:A4"/>
    <mergeCell ref="B3:B4"/>
    <mergeCell ref="C3:C4"/>
    <mergeCell ref="D3:D4"/>
    <mergeCell ref="E3:F3"/>
    <mergeCell ref="A5:A11"/>
    <mergeCell ref="B5:B6"/>
    <mergeCell ref="B7:B8"/>
    <mergeCell ref="A12:A19"/>
    <mergeCell ref="B12:B17"/>
    <mergeCell ref="A31:A34"/>
    <mergeCell ref="B31:B32"/>
    <mergeCell ref="A35:F35"/>
    <mergeCell ref="A36:F36"/>
    <mergeCell ref="A37:A38"/>
    <mergeCell ref="B37:B38"/>
    <mergeCell ref="C37:C38"/>
    <mergeCell ref="D37:D38"/>
    <mergeCell ref="E37:F37"/>
    <mergeCell ref="A39:A43"/>
    <mergeCell ref="B39:B41"/>
    <mergeCell ref="A44:A45"/>
    <mergeCell ref="B44:D44"/>
    <mergeCell ref="B45:D4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rightToLeft="1" zoomScale="69" zoomScaleNormal="69" workbookViewId="0">
      <selection activeCell="I4" sqref="I4"/>
    </sheetView>
  </sheetViews>
  <sheetFormatPr defaultRowHeight="14.25"/>
  <cols>
    <col min="1" max="1" width="5" customWidth="1"/>
    <col min="2" max="2" width="7.375" customWidth="1"/>
    <col min="3" max="3" width="4.25" customWidth="1"/>
    <col min="4" max="4" width="78" customWidth="1"/>
    <col min="5" max="5" width="7.125" customWidth="1"/>
    <col min="6" max="6" width="6.75" customWidth="1"/>
    <col min="8" max="8" width="12.125" customWidth="1"/>
  </cols>
  <sheetData>
    <row r="1" spans="1:10" ht="18">
      <c r="A1" s="62" t="s">
        <v>79</v>
      </c>
      <c r="B1" s="62"/>
      <c r="C1" s="62"/>
      <c r="D1" s="62"/>
      <c r="E1" s="62"/>
      <c r="F1" s="62"/>
    </row>
    <row r="2" spans="1:10" ht="15" thickBot="1">
      <c r="A2" s="63" t="s">
        <v>54</v>
      </c>
      <c r="B2" s="63"/>
      <c r="C2" s="63"/>
      <c r="D2" s="63"/>
      <c r="E2" s="63"/>
      <c r="F2" s="63"/>
    </row>
    <row r="3" spans="1:10" ht="15.75" thickTop="1" thickBot="1">
      <c r="A3" s="64" t="s">
        <v>0</v>
      </c>
      <c r="B3" s="66" t="s">
        <v>1</v>
      </c>
      <c r="C3" s="68" t="s">
        <v>3</v>
      </c>
      <c r="D3" s="70" t="s">
        <v>4</v>
      </c>
      <c r="E3" s="72" t="s">
        <v>9</v>
      </c>
      <c r="F3" s="72"/>
      <c r="H3" s="49"/>
      <c r="I3" s="49" t="s">
        <v>5</v>
      </c>
      <c r="J3" s="49" t="s">
        <v>6</v>
      </c>
    </row>
    <row r="4" spans="1:10" ht="15.75" thickTop="1" thickBot="1">
      <c r="A4" s="78"/>
      <c r="B4" s="79"/>
      <c r="C4" s="69"/>
      <c r="D4" s="71"/>
      <c r="E4" s="3" t="s">
        <v>5</v>
      </c>
      <c r="F4" s="3" t="s">
        <v>6</v>
      </c>
      <c r="H4" s="11" t="s">
        <v>86</v>
      </c>
      <c r="I4" s="11">
        <v>65</v>
      </c>
      <c r="J4" s="11"/>
    </row>
    <row r="5" spans="1:10" ht="17.25" thickTop="1" thickBot="1">
      <c r="A5" s="80" t="s">
        <v>2</v>
      </c>
      <c r="B5" s="81" t="s">
        <v>23</v>
      </c>
      <c r="C5" s="7">
        <v>1</v>
      </c>
      <c r="D5" s="8" t="s">
        <v>18</v>
      </c>
      <c r="E5" s="6">
        <v>4</v>
      </c>
      <c r="F5" s="5"/>
      <c r="H5" s="11" t="s">
        <v>26</v>
      </c>
      <c r="I5" s="11">
        <v>41.6</v>
      </c>
      <c r="J5" s="11"/>
    </row>
    <row r="6" spans="1:10" ht="17.25" thickTop="1" thickBot="1">
      <c r="A6" s="80"/>
      <c r="B6" s="82"/>
      <c r="C6" s="7">
        <v>2</v>
      </c>
      <c r="D6" s="8" t="s">
        <v>19</v>
      </c>
      <c r="E6" s="6">
        <v>2</v>
      </c>
      <c r="F6" s="5"/>
      <c r="H6" s="11" t="s">
        <v>10</v>
      </c>
      <c r="I6" s="11">
        <v>66.599999999999994</v>
      </c>
      <c r="J6" s="11"/>
    </row>
    <row r="7" spans="1:10" ht="17.25" thickTop="1" thickBot="1">
      <c r="A7" s="80"/>
      <c r="B7" s="83" t="s">
        <v>24</v>
      </c>
      <c r="C7" s="9">
        <v>3</v>
      </c>
      <c r="D7" s="8" t="s">
        <v>20</v>
      </c>
      <c r="E7" s="4">
        <v>2</v>
      </c>
      <c r="F7" s="5"/>
      <c r="H7" s="11" t="s">
        <v>12</v>
      </c>
      <c r="I7" s="11">
        <v>100</v>
      </c>
      <c r="J7" s="11"/>
    </row>
    <row r="8" spans="1:10" ht="17.25" thickTop="1" thickBot="1">
      <c r="A8" s="80"/>
      <c r="B8" s="83"/>
      <c r="C8" s="9">
        <v>4</v>
      </c>
      <c r="D8" s="8" t="s">
        <v>21</v>
      </c>
      <c r="E8" s="4">
        <v>3</v>
      </c>
      <c r="F8" s="5"/>
      <c r="H8" s="11" t="s">
        <v>8</v>
      </c>
      <c r="I8" s="11">
        <v>83.3</v>
      </c>
      <c r="J8" s="11"/>
    </row>
    <row r="9" spans="1:10" ht="17.25" thickTop="1" thickBot="1">
      <c r="A9" s="80"/>
      <c r="B9" s="18" t="s">
        <v>11</v>
      </c>
      <c r="C9" s="9">
        <v>5</v>
      </c>
      <c r="D9" s="8" t="s">
        <v>22</v>
      </c>
      <c r="E9" s="4">
        <v>2</v>
      </c>
      <c r="F9" s="5"/>
      <c r="H9" s="48" t="s">
        <v>87</v>
      </c>
      <c r="I9" s="11"/>
      <c r="J9" s="11"/>
    </row>
    <row r="10" spans="1:10" ht="17.25" thickTop="1" thickBot="1">
      <c r="A10" s="80"/>
      <c r="B10" s="27"/>
      <c r="C10" s="19"/>
      <c r="D10" s="20" t="s">
        <v>25</v>
      </c>
      <c r="E10" s="21">
        <f>E5+E6+E7+E8+E9</f>
        <v>13</v>
      </c>
      <c r="F10" s="21">
        <f>F5+F6+F7+F8+F9</f>
        <v>0</v>
      </c>
    </row>
    <row r="11" spans="1:10" ht="17.25" thickTop="1" thickBot="1">
      <c r="A11" s="80"/>
      <c r="B11" s="27"/>
      <c r="C11" s="19"/>
      <c r="D11" s="20" t="s">
        <v>7</v>
      </c>
      <c r="E11" s="22">
        <f>E10*100/20</f>
        <v>65</v>
      </c>
      <c r="F11" s="22">
        <f>F10*100/20</f>
        <v>0</v>
      </c>
    </row>
    <row r="12" spans="1:10" ht="17.25" thickTop="1" thickBot="1">
      <c r="A12" s="84" t="s">
        <v>26</v>
      </c>
      <c r="B12" s="85" t="s">
        <v>27</v>
      </c>
      <c r="C12" s="2">
        <v>6</v>
      </c>
      <c r="D12" s="8" t="s">
        <v>28</v>
      </c>
      <c r="E12" s="4">
        <v>2</v>
      </c>
      <c r="F12" s="5"/>
    </row>
    <row r="13" spans="1:10" ht="17.25" thickTop="1" thickBot="1">
      <c r="A13" s="73"/>
      <c r="B13" s="77"/>
      <c r="C13" s="2">
        <v>7</v>
      </c>
      <c r="D13" s="8" t="s">
        <v>29</v>
      </c>
      <c r="E13" s="4">
        <v>2</v>
      </c>
      <c r="F13" s="5"/>
      <c r="J13" s="11"/>
    </row>
    <row r="14" spans="1:10" ht="17.25" thickTop="1" thickBot="1">
      <c r="A14" s="73"/>
      <c r="B14" s="77"/>
      <c r="C14" s="2">
        <v>8</v>
      </c>
      <c r="D14" s="8" t="s">
        <v>30</v>
      </c>
      <c r="E14" s="4">
        <v>2</v>
      </c>
      <c r="F14" s="5"/>
    </row>
    <row r="15" spans="1:10" ht="17.25" thickTop="1" thickBot="1">
      <c r="A15" s="73"/>
      <c r="B15" s="77"/>
      <c r="C15" s="2">
        <v>9</v>
      </c>
      <c r="D15" s="8" t="s">
        <v>31</v>
      </c>
      <c r="E15" s="4">
        <v>2</v>
      </c>
      <c r="F15" s="5"/>
    </row>
    <row r="16" spans="1:10" ht="17.25" thickTop="1" thickBot="1">
      <c r="A16" s="73"/>
      <c r="B16" s="77"/>
      <c r="C16" s="2">
        <v>10</v>
      </c>
      <c r="D16" s="8" t="s">
        <v>32</v>
      </c>
      <c r="E16" s="4">
        <v>2</v>
      </c>
      <c r="F16" s="5"/>
    </row>
    <row r="17" spans="1:14" ht="17.100000000000001" customHeight="1" thickTop="1" thickBot="1">
      <c r="A17" s="73"/>
      <c r="B17" s="86"/>
      <c r="C17" s="2">
        <v>11</v>
      </c>
      <c r="D17" s="8" t="s">
        <v>33</v>
      </c>
      <c r="E17" s="4">
        <v>0</v>
      </c>
      <c r="F17" s="5"/>
    </row>
    <row r="18" spans="1:14" ht="17.100000000000001" customHeight="1" thickTop="1" thickBot="1">
      <c r="A18" s="73"/>
      <c r="B18" s="28"/>
      <c r="C18" s="29"/>
      <c r="D18" s="20" t="s">
        <v>44</v>
      </c>
      <c r="E18" s="21">
        <f>E12+E13+E14+E15+E16+E17</f>
        <v>10</v>
      </c>
      <c r="F18" s="21">
        <f>F12+F13+F14+F15+F16+F17</f>
        <v>0</v>
      </c>
    </row>
    <row r="19" spans="1:14" ht="17.100000000000001" customHeight="1" thickTop="1" thickBot="1">
      <c r="A19" s="73"/>
      <c r="B19" s="28"/>
      <c r="C19" s="29"/>
      <c r="D19" s="20" t="s">
        <v>7</v>
      </c>
      <c r="E19" s="21">
        <f>E18*100/24</f>
        <v>41.666666666666664</v>
      </c>
      <c r="F19" s="21">
        <f>F18*100/24</f>
        <v>0</v>
      </c>
    </row>
    <row r="20" spans="1:14" ht="17.100000000000001" customHeight="1" thickTop="1" thickBot="1">
      <c r="A20" s="73" t="s">
        <v>10</v>
      </c>
      <c r="B20" s="76" t="s">
        <v>13</v>
      </c>
      <c r="C20" s="2">
        <v>12</v>
      </c>
      <c r="D20" s="8" t="s">
        <v>34</v>
      </c>
      <c r="E20" s="4">
        <v>4</v>
      </c>
      <c r="F20" s="5"/>
    </row>
    <row r="21" spans="1:14" ht="17.100000000000001" customHeight="1" thickTop="1" thickBot="1">
      <c r="A21" s="73"/>
      <c r="B21" s="77"/>
      <c r="C21" s="2">
        <v>13</v>
      </c>
      <c r="D21" s="8" t="s">
        <v>35</v>
      </c>
      <c r="E21" s="4">
        <v>4</v>
      </c>
      <c r="F21" s="5"/>
    </row>
    <row r="22" spans="1:14" ht="17.100000000000001" customHeight="1" thickTop="1" thickBot="1">
      <c r="A22" s="74"/>
      <c r="B22" s="61" t="s">
        <v>37</v>
      </c>
      <c r="C22" s="10">
        <v>14</v>
      </c>
      <c r="D22" s="8" t="s">
        <v>36</v>
      </c>
      <c r="E22" s="4">
        <v>2</v>
      </c>
      <c r="F22" s="5"/>
    </row>
    <row r="23" spans="1:14" ht="17.100000000000001" customHeight="1" thickTop="1" thickBot="1">
      <c r="A23" s="74"/>
      <c r="B23" s="61"/>
      <c r="C23" s="10">
        <v>15</v>
      </c>
      <c r="D23" s="8" t="s">
        <v>38</v>
      </c>
      <c r="E23" s="4">
        <v>2</v>
      </c>
      <c r="F23" s="5"/>
    </row>
    <row r="24" spans="1:14" ht="17.100000000000001" customHeight="1" thickTop="1" thickBot="1">
      <c r="A24" s="74"/>
      <c r="B24" s="61"/>
      <c r="C24" s="10">
        <v>16</v>
      </c>
      <c r="D24" s="8" t="s">
        <v>39</v>
      </c>
      <c r="E24" s="4">
        <v>4</v>
      </c>
      <c r="F24" s="5"/>
    </row>
    <row r="25" spans="1:14" ht="17.100000000000001" customHeight="1" thickTop="1" thickBot="1">
      <c r="A25" s="74"/>
      <c r="B25" s="61"/>
      <c r="C25" s="14">
        <v>17</v>
      </c>
      <c r="D25" s="16" t="s">
        <v>40</v>
      </c>
      <c r="E25" s="6">
        <v>2</v>
      </c>
      <c r="F25" s="5"/>
    </row>
    <row r="26" spans="1:14" ht="17.100000000000001" customHeight="1" thickTop="1" thickBot="1">
      <c r="A26" s="74"/>
      <c r="B26" s="61"/>
      <c r="C26" s="14">
        <v>18</v>
      </c>
      <c r="D26" s="16" t="s">
        <v>41</v>
      </c>
      <c r="E26" s="6">
        <v>2</v>
      </c>
      <c r="F26" s="5"/>
    </row>
    <row r="27" spans="1:14" ht="17.100000000000001" customHeight="1" thickTop="1" thickBot="1">
      <c r="A27" s="74"/>
      <c r="B27" s="61"/>
      <c r="C27" s="14">
        <v>19</v>
      </c>
      <c r="D27" s="16" t="s">
        <v>42</v>
      </c>
      <c r="E27" s="6">
        <v>2</v>
      </c>
      <c r="F27" s="5"/>
    </row>
    <row r="28" spans="1:14" ht="17.100000000000001" customHeight="1" thickTop="1" thickBot="1">
      <c r="A28" s="74"/>
      <c r="B28" s="15"/>
      <c r="C28" s="14">
        <v>20</v>
      </c>
      <c r="D28" s="16" t="s">
        <v>43</v>
      </c>
      <c r="E28" s="6">
        <v>2</v>
      </c>
      <c r="F28" s="5"/>
    </row>
    <row r="29" spans="1:14" ht="17.100000000000001" customHeight="1" thickTop="1" thickBot="1">
      <c r="A29" s="73"/>
      <c r="B29" s="30"/>
      <c r="C29" s="38"/>
      <c r="D29" s="24" t="s">
        <v>45</v>
      </c>
      <c r="E29" s="39">
        <f>E20+E21+E22+E23+E24+E25+E26+E27+E28</f>
        <v>24</v>
      </c>
      <c r="F29" s="23">
        <f>F20+F21+F22+F23+F24+F25+F26+F27+F28</f>
        <v>0</v>
      </c>
      <c r="G29" s="1"/>
      <c r="H29" s="1"/>
      <c r="I29" s="1"/>
      <c r="J29" s="1"/>
      <c r="K29" s="1"/>
      <c r="L29" s="1"/>
      <c r="M29" s="1"/>
    </row>
    <row r="30" spans="1:14" s="11" customFormat="1" ht="17.100000000000001" customHeight="1" thickTop="1" thickBot="1">
      <c r="A30" s="75"/>
      <c r="B30" s="32"/>
      <c r="C30" s="33"/>
      <c r="D30" s="24" t="s">
        <v>7</v>
      </c>
      <c r="E30" s="25">
        <f>E29*100/36</f>
        <v>66.666666666666671</v>
      </c>
      <c r="F30" s="25">
        <f>F29*100/36</f>
        <v>0</v>
      </c>
      <c r="G30" s="1"/>
      <c r="H30" s="1"/>
      <c r="I30" s="1"/>
      <c r="J30" s="1"/>
      <c r="K30" s="1"/>
      <c r="L30" s="1"/>
      <c r="M30" s="1"/>
      <c r="N30" s="12"/>
    </row>
    <row r="31" spans="1:14" s="1" customFormat="1" ht="17.100000000000001" customHeight="1" thickTop="1" thickBot="1">
      <c r="A31" s="60" t="s">
        <v>12</v>
      </c>
      <c r="B31" s="61" t="s">
        <v>12</v>
      </c>
      <c r="C31" s="10">
        <v>21</v>
      </c>
      <c r="D31" s="16" t="s">
        <v>46</v>
      </c>
      <c r="E31" s="4">
        <v>4</v>
      </c>
      <c r="F31" s="5"/>
    </row>
    <row r="32" spans="1:14" s="1" customFormat="1" ht="17.100000000000001" customHeight="1" thickTop="1" thickBot="1">
      <c r="A32" s="60"/>
      <c r="B32" s="61"/>
      <c r="C32" s="10">
        <v>22</v>
      </c>
      <c r="D32" s="16" t="s">
        <v>47</v>
      </c>
      <c r="E32" s="4">
        <v>4</v>
      </c>
      <c r="F32" s="5"/>
      <c r="J32" s="13"/>
    </row>
    <row r="33" spans="1:6" s="1" customFormat="1" ht="16.5" thickTop="1">
      <c r="A33" s="60"/>
      <c r="B33" s="34"/>
      <c r="C33" s="31"/>
      <c r="D33" s="26" t="s">
        <v>49</v>
      </c>
      <c r="E33" s="23">
        <f>E31+E32</f>
        <v>8</v>
      </c>
      <c r="F33" s="23">
        <f>F31+F32</f>
        <v>0</v>
      </c>
    </row>
    <row r="34" spans="1:6" ht="15.75">
      <c r="A34" s="60"/>
      <c r="B34" s="35"/>
      <c r="C34" s="33"/>
      <c r="D34" s="24" t="s">
        <v>7</v>
      </c>
      <c r="E34" s="25">
        <f>E33*100/8</f>
        <v>100</v>
      </c>
      <c r="F34" s="25">
        <f>F33*100/8</f>
        <v>0</v>
      </c>
    </row>
    <row r="35" spans="1:6" ht="18">
      <c r="A35" s="62" t="s">
        <v>56</v>
      </c>
      <c r="B35" s="62"/>
      <c r="C35" s="62"/>
      <c r="D35" s="62"/>
      <c r="E35" s="62"/>
      <c r="F35" s="62"/>
    </row>
    <row r="36" spans="1:6" ht="15" thickBot="1">
      <c r="A36" s="63" t="s">
        <v>55</v>
      </c>
      <c r="B36" s="63"/>
      <c r="C36" s="63"/>
      <c r="D36" s="63"/>
      <c r="E36" s="63"/>
      <c r="F36" s="63"/>
    </row>
    <row r="37" spans="1:6" ht="15.75" thickTop="1" thickBot="1">
      <c r="A37" s="64" t="s">
        <v>0</v>
      </c>
      <c r="B37" s="66" t="s">
        <v>1</v>
      </c>
      <c r="C37" s="68" t="s">
        <v>3</v>
      </c>
      <c r="D37" s="70" t="s">
        <v>4</v>
      </c>
      <c r="E37" s="72" t="s">
        <v>9</v>
      </c>
      <c r="F37" s="72"/>
    </row>
    <row r="38" spans="1:6" ht="15.75" thickTop="1" thickBot="1">
      <c r="A38" s="65"/>
      <c r="B38" s="67"/>
      <c r="C38" s="69"/>
      <c r="D38" s="71"/>
      <c r="E38" s="3" t="s">
        <v>5</v>
      </c>
      <c r="F38" s="3" t="s">
        <v>6</v>
      </c>
    </row>
    <row r="39" spans="1:6" ht="17.25" thickTop="1" thickBot="1">
      <c r="A39" s="50" t="s">
        <v>8</v>
      </c>
      <c r="B39" s="53" t="s">
        <v>48</v>
      </c>
      <c r="C39" s="9">
        <v>23</v>
      </c>
      <c r="D39" s="16" t="s">
        <v>52</v>
      </c>
      <c r="E39" s="4">
        <v>4</v>
      </c>
      <c r="F39" s="5"/>
    </row>
    <row r="40" spans="1:6" ht="17.25" thickTop="1" thickBot="1">
      <c r="A40" s="51"/>
      <c r="B40" s="53"/>
      <c r="C40" s="9">
        <v>24</v>
      </c>
      <c r="D40" s="16" t="s">
        <v>50</v>
      </c>
      <c r="E40" s="4">
        <v>4</v>
      </c>
      <c r="F40" s="5"/>
    </row>
    <row r="41" spans="1:6" ht="17.25" thickTop="1" thickBot="1">
      <c r="A41" s="51"/>
      <c r="B41" s="53"/>
      <c r="C41" s="9">
        <v>25</v>
      </c>
      <c r="D41" s="16" t="s">
        <v>51</v>
      </c>
      <c r="E41" s="4">
        <v>2</v>
      </c>
      <c r="F41" s="5"/>
    </row>
    <row r="42" spans="1:6" ht="17.25" thickTop="1" thickBot="1">
      <c r="A42" s="51"/>
      <c r="B42" s="36"/>
      <c r="C42" s="19"/>
      <c r="D42" s="20" t="s">
        <v>53</v>
      </c>
      <c r="E42" s="21">
        <f>E39+E40+E41</f>
        <v>10</v>
      </c>
      <c r="F42" s="21">
        <f>F39+F40+F41</f>
        <v>0</v>
      </c>
    </row>
    <row r="43" spans="1:6" ht="48.75" thickTop="1" thickBot="1">
      <c r="A43" s="52"/>
      <c r="B43" s="36"/>
      <c r="C43" s="19"/>
      <c r="D43" s="20" t="s">
        <v>7</v>
      </c>
      <c r="E43" s="21">
        <f>E42*100/12</f>
        <v>83.333333333333329</v>
      </c>
      <c r="F43" s="21">
        <f>F42*100/12</f>
        <v>0</v>
      </c>
    </row>
    <row r="44" spans="1:6" ht="16.5" thickTop="1">
      <c r="A44" s="54" t="s">
        <v>14</v>
      </c>
      <c r="B44" s="56" t="s">
        <v>15</v>
      </c>
      <c r="C44" s="56"/>
      <c r="D44" s="57"/>
      <c r="E44" s="37">
        <f>E10+E18+E29+E33+E42</f>
        <v>65</v>
      </c>
      <c r="F44" s="37">
        <f>F10+F18+F29+F33+F42</f>
        <v>0</v>
      </c>
    </row>
    <row r="45" spans="1:6" ht="16.5" thickBot="1">
      <c r="A45" s="55"/>
      <c r="B45" s="58" t="s">
        <v>16</v>
      </c>
      <c r="C45" s="58"/>
      <c r="D45" s="59"/>
      <c r="E45" s="37">
        <f>E44</f>
        <v>65</v>
      </c>
      <c r="F45" s="37">
        <f>F11+F19+F30+F34+F43</f>
        <v>0</v>
      </c>
    </row>
  </sheetData>
  <mergeCells count="29">
    <mergeCell ref="A20:A30"/>
    <mergeCell ref="B20:B21"/>
    <mergeCell ref="B22:B27"/>
    <mergeCell ref="A1:F1"/>
    <mergeCell ref="A2:F2"/>
    <mergeCell ref="A3:A4"/>
    <mergeCell ref="B3:B4"/>
    <mergeCell ref="C3:C4"/>
    <mergeCell ref="D3:D4"/>
    <mergeCell ref="E3:F3"/>
    <mergeCell ref="A5:A11"/>
    <mergeCell ref="B5:B6"/>
    <mergeCell ref="B7:B8"/>
    <mergeCell ref="A12:A19"/>
    <mergeCell ref="B12:B17"/>
    <mergeCell ref="A31:A34"/>
    <mergeCell ref="B31:B32"/>
    <mergeCell ref="A35:F35"/>
    <mergeCell ref="A36:F36"/>
    <mergeCell ref="A37:A38"/>
    <mergeCell ref="B37:B38"/>
    <mergeCell ref="C37:C38"/>
    <mergeCell ref="D37:D38"/>
    <mergeCell ref="E37:F37"/>
    <mergeCell ref="A39:A43"/>
    <mergeCell ref="B39:B41"/>
    <mergeCell ref="A44:A45"/>
    <mergeCell ref="B44:D44"/>
    <mergeCell ref="B45:D4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5"/>
  <sheetViews>
    <sheetView rightToLeft="1" topLeftCell="A34" zoomScale="84" zoomScaleNormal="84" workbookViewId="0">
      <selection activeCell="I9" sqref="I9"/>
    </sheetView>
  </sheetViews>
  <sheetFormatPr defaultRowHeight="14.25"/>
  <cols>
    <col min="1" max="1" width="5" customWidth="1"/>
    <col min="2" max="2" width="7.375" customWidth="1"/>
    <col min="3" max="3" width="4.25" customWidth="1"/>
    <col min="4" max="4" width="78" customWidth="1"/>
    <col min="5" max="5" width="7.125" customWidth="1"/>
    <col min="6" max="6" width="6.75" customWidth="1"/>
    <col min="8" max="8" width="11.875" customWidth="1"/>
  </cols>
  <sheetData>
    <row r="1" spans="1:10" ht="18">
      <c r="A1" s="62" t="s">
        <v>80</v>
      </c>
      <c r="B1" s="62"/>
      <c r="C1" s="62"/>
      <c r="D1" s="62"/>
      <c r="E1" s="62"/>
      <c r="F1" s="62"/>
    </row>
    <row r="2" spans="1:10" ht="15" thickBot="1">
      <c r="A2" s="63" t="s">
        <v>54</v>
      </c>
      <c r="B2" s="63"/>
      <c r="C2" s="63"/>
      <c r="D2" s="63"/>
      <c r="E2" s="63"/>
      <c r="F2" s="63"/>
    </row>
    <row r="3" spans="1:10" ht="15.75" thickTop="1" thickBot="1">
      <c r="A3" s="64" t="s">
        <v>0</v>
      </c>
      <c r="B3" s="66" t="s">
        <v>1</v>
      </c>
      <c r="C3" s="68" t="s">
        <v>3</v>
      </c>
      <c r="D3" s="70" t="s">
        <v>4</v>
      </c>
      <c r="E3" s="72" t="s">
        <v>9</v>
      </c>
      <c r="F3" s="72"/>
      <c r="H3" s="49"/>
      <c r="I3" s="49" t="s">
        <v>5</v>
      </c>
      <c r="J3" s="49" t="s">
        <v>6</v>
      </c>
    </row>
    <row r="4" spans="1:10" ht="15.75" thickTop="1" thickBot="1">
      <c r="A4" s="78"/>
      <c r="B4" s="79"/>
      <c r="C4" s="69"/>
      <c r="D4" s="71"/>
      <c r="E4" s="3" t="s">
        <v>5</v>
      </c>
      <c r="F4" s="3" t="s">
        <v>6</v>
      </c>
      <c r="H4" s="11" t="s">
        <v>86</v>
      </c>
      <c r="I4" s="11">
        <v>80</v>
      </c>
      <c r="J4" s="11"/>
    </row>
    <row r="5" spans="1:10" ht="17.25" thickTop="1" thickBot="1">
      <c r="A5" s="80" t="s">
        <v>2</v>
      </c>
      <c r="B5" s="81" t="s">
        <v>23</v>
      </c>
      <c r="C5" s="7">
        <v>1</v>
      </c>
      <c r="D5" s="8" t="s">
        <v>18</v>
      </c>
      <c r="E5" s="6">
        <v>3</v>
      </c>
      <c r="F5" s="5"/>
      <c r="H5" s="11" t="s">
        <v>26</v>
      </c>
      <c r="I5" s="11">
        <v>62.5</v>
      </c>
      <c r="J5" s="11"/>
    </row>
    <row r="6" spans="1:10" ht="17.25" thickTop="1" thickBot="1">
      <c r="A6" s="80"/>
      <c r="B6" s="82"/>
      <c r="C6" s="7">
        <v>2</v>
      </c>
      <c r="D6" s="8" t="s">
        <v>19</v>
      </c>
      <c r="E6" s="6">
        <v>4</v>
      </c>
      <c r="F6" s="5"/>
      <c r="H6" s="11" t="s">
        <v>10</v>
      </c>
      <c r="I6" s="11">
        <v>75</v>
      </c>
      <c r="J6" s="11"/>
    </row>
    <row r="7" spans="1:10" ht="17.25" thickTop="1" thickBot="1">
      <c r="A7" s="80"/>
      <c r="B7" s="83" t="s">
        <v>24</v>
      </c>
      <c r="C7" s="9">
        <v>3</v>
      </c>
      <c r="D7" s="8" t="s">
        <v>20</v>
      </c>
      <c r="E7" s="4">
        <v>3</v>
      </c>
      <c r="F7" s="5"/>
      <c r="H7" s="11" t="s">
        <v>12</v>
      </c>
      <c r="I7" s="11">
        <v>75</v>
      </c>
      <c r="J7" s="11"/>
    </row>
    <row r="8" spans="1:10" ht="17.25" thickTop="1" thickBot="1">
      <c r="A8" s="80"/>
      <c r="B8" s="83"/>
      <c r="C8" s="9">
        <v>4</v>
      </c>
      <c r="D8" s="8" t="s">
        <v>21</v>
      </c>
      <c r="E8" s="4">
        <v>3</v>
      </c>
      <c r="F8" s="5"/>
      <c r="H8" s="11" t="s">
        <v>8</v>
      </c>
      <c r="I8" s="11">
        <v>66.599999999999994</v>
      </c>
      <c r="J8" s="11"/>
    </row>
    <row r="9" spans="1:10" ht="17.25" thickTop="1" thickBot="1">
      <c r="A9" s="80"/>
      <c r="B9" s="18" t="s">
        <v>11</v>
      </c>
      <c r="C9" s="9">
        <v>5</v>
      </c>
      <c r="D9" s="8" t="s">
        <v>22</v>
      </c>
      <c r="E9" s="4">
        <v>3</v>
      </c>
      <c r="F9" s="5"/>
      <c r="H9" s="48" t="s">
        <v>87</v>
      </c>
      <c r="I9" s="11"/>
      <c r="J9" s="11"/>
    </row>
    <row r="10" spans="1:10" ht="17.25" thickTop="1" thickBot="1">
      <c r="A10" s="80"/>
      <c r="B10" s="27"/>
      <c r="C10" s="19"/>
      <c r="D10" s="20" t="s">
        <v>25</v>
      </c>
      <c r="E10" s="21">
        <f>E5+E6+E7+E8+E9</f>
        <v>16</v>
      </c>
      <c r="F10" s="21">
        <f>F5+F6+F7+F8+F9</f>
        <v>0</v>
      </c>
    </row>
    <row r="11" spans="1:10" ht="17.25" thickTop="1" thickBot="1">
      <c r="A11" s="80"/>
      <c r="B11" s="27"/>
      <c r="C11" s="19"/>
      <c r="D11" s="20" t="s">
        <v>7</v>
      </c>
      <c r="E11" s="22">
        <f>E10*100/20</f>
        <v>80</v>
      </c>
      <c r="F11" s="22">
        <f>F10*100/20</f>
        <v>0</v>
      </c>
    </row>
    <row r="12" spans="1:10" ht="17.25" thickTop="1" thickBot="1">
      <c r="A12" s="84" t="s">
        <v>26</v>
      </c>
      <c r="B12" s="85" t="s">
        <v>27</v>
      </c>
      <c r="C12" s="2">
        <v>6</v>
      </c>
      <c r="D12" s="8" t="s">
        <v>28</v>
      </c>
      <c r="E12" s="4">
        <v>3</v>
      </c>
      <c r="F12" s="5"/>
    </row>
    <row r="13" spans="1:10" ht="17.25" thickTop="1" thickBot="1">
      <c r="A13" s="73"/>
      <c r="B13" s="77"/>
      <c r="C13" s="2">
        <v>7</v>
      </c>
      <c r="D13" s="8" t="s">
        <v>29</v>
      </c>
      <c r="E13" s="4">
        <v>3</v>
      </c>
      <c r="F13" s="5"/>
      <c r="J13" s="11"/>
    </row>
    <row r="14" spans="1:10" ht="17.25" thickTop="1" thickBot="1">
      <c r="A14" s="73"/>
      <c r="B14" s="77"/>
      <c r="C14" s="2">
        <v>8</v>
      </c>
      <c r="D14" s="8" t="s">
        <v>30</v>
      </c>
      <c r="E14" s="4">
        <v>3</v>
      </c>
      <c r="F14" s="5"/>
    </row>
    <row r="15" spans="1:10" ht="17.25" thickTop="1" thickBot="1">
      <c r="A15" s="73"/>
      <c r="B15" s="77"/>
      <c r="C15" s="2">
        <v>9</v>
      </c>
      <c r="D15" s="8" t="s">
        <v>31</v>
      </c>
      <c r="E15" s="4">
        <v>3</v>
      </c>
      <c r="F15" s="5"/>
    </row>
    <row r="16" spans="1:10" ht="17.25" thickTop="1" thickBot="1">
      <c r="A16" s="73"/>
      <c r="B16" s="77"/>
      <c r="C16" s="2">
        <v>10</v>
      </c>
      <c r="D16" s="8" t="s">
        <v>32</v>
      </c>
      <c r="E16" s="4">
        <v>2</v>
      </c>
      <c r="F16" s="5"/>
    </row>
    <row r="17" spans="1:14" ht="17.100000000000001" customHeight="1" thickTop="1" thickBot="1">
      <c r="A17" s="73"/>
      <c r="B17" s="86"/>
      <c r="C17" s="2">
        <v>11</v>
      </c>
      <c r="D17" s="8" t="s">
        <v>33</v>
      </c>
      <c r="E17" s="4">
        <v>1</v>
      </c>
      <c r="F17" s="5"/>
    </row>
    <row r="18" spans="1:14" ht="17.100000000000001" customHeight="1" thickTop="1" thickBot="1">
      <c r="A18" s="73"/>
      <c r="B18" s="28"/>
      <c r="C18" s="29"/>
      <c r="D18" s="20" t="s">
        <v>44</v>
      </c>
      <c r="E18" s="21">
        <f>E12+E13+E14+E15+E16+E17</f>
        <v>15</v>
      </c>
      <c r="F18" s="21">
        <f>F12+F13+F14+F15+F16+F17</f>
        <v>0</v>
      </c>
    </row>
    <row r="19" spans="1:14" ht="17.100000000000001" customHeight="1" thickTop="1" thickBot="1">
      <c r="A19" s="73"/>
      <c r="B19" s="28"/>
      <c r="C19" s="29"/>
      <c r="D19" s="20" t="s">
        <v>7</v>
      </c>
      <c r="E19" s="21">
        <f>E18*100/24</f>
        <v>62.5</v>
      </c>
      <c r="F19" s="21">
        <f>F18*100/24</f>
        <v>0</v>
      </c>
    </row>
    <row r="20" spans="1:14" ht="17.100000000000001" customHeight="1" thickTop="1" thickBot="1">
      <c r="A20" s="73" t="s">
        <v>10</v>
      </c>
      <c r="B20" s="76" t="s">
        <v>13</v>
      </c>
      <c r="C20" s="2">
        <v>12</v>
      </c>
      <c r="D20" s="8" t="s">
        <v>34</v>
      </c>
      <c r="E20" s="4">
        <v>3</v>
      </c>
      <c r="F20" s="5"/>
    </row>
    <row r="21" spans="1:14" ht="17.100000000000001" customHeight="1" thickTop="1" thickBot="1">
      <c r="A21" s="73"/>
      <c r="B21" s="77"/>
      <c r="C21" s="2">
        <v>13</v>
      </c>
      <c r="D21" s="8" t="s">
        <v>35</v>
      </c>
      <c r="E21" s="4">
        <v>4</v>
      </c>
      <c r="F21" s="5"/>
    </row>
    <row r="22" spans="1:14" ht="17.100000000000001" customHeight="1" thickTop="1" thickBot="1">
      <c r="A22" s="74"/>
      <c r="B22" s="61" t="s">
        <v>37</v>
      </c>
      <c r="C22" s="10">
        <v>14</v>
      </c>
      <c r="D22" s="8" t="s">
        <v>36</v>
      </c>
      <c r="E22" s="4">
        <v>3</v>
      </c>
      <c r="F22" s="5"/>
    </row>
    <row r="23" spans="1:14" ht="17.100000000000001" customHeight="1" thickTop="1" thickBot="1">
      <c r="A23" s="74"/>
      <c r="B23" s="61"/>
      <c r="C23" s="10">
        <v>15</v>
      </c>
      <c r="D23" s="8" t="s">
        <v>38</v>
      </c>
      <c r="E23" s="4">
        <v>3</v>
      </c>
      <c r="F23" s="5"/>
    </row>
    <row r="24" spans="1:14" ht="17.100000000000001" customHeight="1" thickTop="1" thickBot="1">
      <c r="A24" s="74"/>
      <c r="B24" s="61"/>
      <c r="C24" s="10">
        <v>16</v>
      </c>
      <c r="D24" s="8" t="s">
        <v>39</v>
      </c>
      <c r="E24" s="4">
        <v>3</v>
      </c>
      <c r="F24" s="5"/>
    </row>
    <row r="25" spans="1:14" ht="17.100000000000001" customHeight="1" thickTop="1" thickBot="1">
      <c r="A25" s="74"/>
      <c r="B25" s="61"/>
      <c r="C25" s="14">
        <v>17</v>
      </c>
      <c r="D25" s="16" t="s">
        <v>40</v>
      </c>
      <c r="E25" s="6">
        <v>3</v>
      </c>
      <c r="F25" s="5"/>
    </row>
    <row r="26" spans="1:14" ht="17.100000000000001" customHeight="1" thickTop="1" thickBot="1">
      <c r="A26" s="74"/>
      <c r="B26" s="61"/>
      <c r="C26" s="14">
        <v>18</v>
      </c>
      <c r="D26" s="16" t="s">
        <v>41</v>
      </c>
      <c r="E26" s="6">
        <v>3</v>
      </c>
      <c r="F26" s="5"/>
    </row>
    <row r="27" spans="1:14" ht="17.100000000000001" customHeight="1" thickTop="1" thickBot="1">
      <c r="A27" s="74"/>
      <c r="B27" s="61"/>
      <c r="C27" s="14">
        <v>19</v>
      </c>
      <c r="D27" s="16" t="s">
        <v>42</v>
      </c>
      <c r="E27" s="6">
        <v>3</v>
      </c>
      <c r="F27" s="5"/>
    </row>
    <row r="28" spans="1:14" ht="17.100000000000001" customHeight="1" thickTop="1" thickBot="1">
      <c r="A28" s="74"/>
      <c r="B28" s="15"/>
      <c r="C28" s="14">
        <v>20</v>
      </c>
      <c r="D28" s="16" t="s">
        <v>43</v>
      </c>
      <c r="E28" s="6">
        <v>2</v>
      </c>
      <c r="F28" s="5"/>
    </row>
    <row r="29" spans="1:14" ht="17.100000000000001" customHeight="1" thickTop="1" thickBot="1">
      <c r="A29" s="73"/>
      <c r="B29" s="30"/>
      <c r="C29" s="38"/>
      <c r="D29" s="24" t="s">
        <v>45</v>
      </c>
      <c r="E29" s="39">
        <f>E20+E21+E22+E23+E24+E25+E26+E27+E28</f>
        <v>27</v>
      </c>
      <c r="F29" s="23">
        <f>F20+F21+F22+F23+F24+F25+F26+F27+F28</f>
        <v>0</v>
      </c>
      <c r="G29" s="1"/>
      <c r="H29" s="1"/>
      <c r="I29" s="1"/>
      <c r="J29" s="1"/>
      <c r="K29" s="1"/>
      <c r="L29" s="1"/>
      <c r="M29" s="1"/>
    </row>
    <row r="30" spans="1:14" s="11" customFormat="1" ht="17.100000000000001" customHeight="1" thickTop="1" thickBot="1">
      <c r="A30" s="75"/>
      <c r="B30" s="32"/>
      <c r="C30" s="33"/>
      <c r="D30" s="24" t="s">
        <v>7</v>
      </c>
      <c r="E30" s="25">
        <f>E29*100/36</f>
        <v>75</v>
      </c>
      <c r="F30" s="25">
        <f>F29*100/36</f>
        <v>0</v>
      </c>
      <c r="G30" s="1"/>
      <c r="H30" s="1"/>
      <c r="I30" s="1"/>
      <c r="J30" s="1"/>
      <c r="K30" s="1"/>
      <c r="L30" s="1"/>
      <c r="M30" s="1"/>
      <c r="N30" s="12"/>
    </row>
    <row r="31" spans="1:14" s="1" customFormat="1" ht="17.100000000000001" customHeight="1" thickTop="1" thickBot="1">
      <c r="A31" s="60" t="s">
        <v>12</v>
      </c>
      <c r="B31" s="61" t="s">
        <v>12</v>
      </c>
      <c r="C31" s="10">
        <v>21</v>
      </c>
      <c r="D31" s="16" t="s">
        <v>46</v>
      </c>
      <c r="E31" s="4">
        <v>3</v>
      </c>
      <c r="F31" s="5"/>
    </row>
    <row r="32" spans="1:14" s="1" customFormat="1" ht="17.100000000000001" customHeight="1" thickTop="1" thickBot="1">
      <c r="A32" s="60"/>
      <c r="B32" s="61"/>
      <c r="C32" s="10">
        <v>22</v>
      </c>
      <c r="D32" s="16" t="s">
        <v>47</v>
      </c>
      <c r="E32" s="4">
        <v>3</v>
      </c>
      <c r="F32" s="5"/>
      <c r="J32" s="13"/>
    </row>
    <row r="33" spans="1:6" s="1" customFormat="1" ht="16.5" thickTop="1">
      <c r="A33" s="60"/>
      <c r="B33" s="34"/>
      <c r="C33" s="31"/>
      <c r="D33" s="26" t="s">
        <v>49</v>
      </c>
      <c r="E33" s="23">
        <f>E31+E32</f>
        <v>6</v>
      </c>
      <c r="F33" s="23">
        <f>F31+F32</f>
        <v>0</v>
      </c>
    </row>
    <row r="34" spans="1:6" ht="15.75">
      <c r="A34" s="60"/>
      <c r="B34" s="35"/>
      <c r="C34" s="33"/>
      <c r="D34" s="24" t="s">
        <v>7</v>
      </c>
      <c r="E34" s="25">
        <f>E33*100/8</f>
        <v>75</v>
      </c>
      <c r="F34" s="25">
        <f>F33*100/8</f>
        <v>0</v>
      </c>
    </row>
    <row r="35" spans="1:6" ht="18">
      <c r="A35" s="62" t="s">
        <v>56</v>
      </c>
      <c r="B35" s="62"/>
      <c r="C35" s="62"/>
      <c r="D35" s="62"/>
      <c r="E35" s="62"/>
      <c r="F35" s="62"/>
    </row>
    <row r="36" spans="1:6" ht="15" thickBot="1">
      <c r="A36" s="63" t="s">
        <v>55</v>
      </c>
      <c r="B36" s="63"/>
      <c r="C36" s="63"/>
      <c r="D36" s="63"/>
      <c r="E36" s="63"/>
      <c r="F36" s="63"/>
    </row>
    <row r="37" spans="1:6" ht="15.75" thickTop="1" thickBot="1">
      <c r="A37" s="64" t="s">
        <v>0</v>
      </c>
      <c r="B37" s="66" t="s">
        <v>1</v>
      </c>
      <c r="C37" s="68" t="s">
        <v>3</v>
      </c>
      <c r="D37" s="70" t="s">
        <v>4</v>
      </c>
      <c r="E37" s="72" t="s">
        <v>9</v>
      </c>
      <c r="F37" s="72"/>
    </row>
    <row r="38" spans="1:6" ht="15.75" thickTop="1" thickBot="1">
      <c r="A38" s="65"/>
      <c r="B38" s="67"/>
      <c r="C38" s="69"/>
      <c r="D38" s="71"/>
      <c r="E38" s="3" t="s">
        <v>5</v>
      </c>
      <c r="F38" s="3" t="s">
        <v>6</v>
      </c>
    </row>
    <row r="39" spans="1:6" ht="17.25" thickTop="1" thickBot="1">
      <c r="A39" s="50" t="s">
        <v>8</v>
      </c>
      <c r="B39" s="53" t="s">
        <v>48</v>
      </c>
      <c r="C39" s="9">
        <v>23</v>
      </c>
      <c r="D39" s="16" t="s">
        <v>52</v>
      </c>
      <c r="E39" s="4">
        <v>3</v>
      </c>
      <c r="F39" s="5"/>
    </row>
    <row r="40" spans="1:6" ht="17.25" thickTop="1" thickBot="1">
      <c r="A40" s="51"/>
      <c r="B40" s="53"/>
      <c r="C40" s="9">
        <v>24</v>
      </c>
      <c r="D40" s="16" t="s">
        <v>50</v>
      </c>
      <c r="E40" s="4">
        <v>3</v>
      </c>
      <c r="F40" s="5"/>
    </row>
    <row r="41" spans="1:6" ht="17.25" thickTop="1" thickBot="1">
      <c r="A41" s="51"/>
      <c r="B41" s="53"/>
      <c r="C41" s="9">
        <v>25</v>
      </c>
      <c r="D41" s="16" t="s">
        <v>51</v>
      </c>
      <c r="E41" s="4">
        <v>2</v>
      </c>
      <c r="F41" s="5"/>
    </row>
    <row r="42" spans="1:6" ht="17.25" thickTop="1" thickBot="1">
      <c r="A42" s="51"/>
      <c r="B42" s="36"/>
      <c r="C42" s="19"/>
      <c r="D42" s="20" t="s">
        <v>53</v>
      </c>
      <c r="E42" s="21">
        <f>E39+E40+E41</f>
        <v>8</v>
      </c>
      <c r="F42" s="21">
        <f>F39+F40+F41</f>
        <v>0</v>
      </c>
    </row>
    <row r="43" spans="1:6" ht="48.75" thickTop="1" thickBot="1">
      <c r="A43" s="52"/>
      <c r="B43" s="36"/>
      <c r="C43" s="19"/>
      <c r="D43" s="20" t="s">
        <v>7</v>
      </c>
      <c r="E43" s="21">
        <f>E42*100/12</f>
        <v>66.666666666666671</v>
      </c>
      <c r="F43" s="21">
        <f>F42*100/12</f>
        <v>0</v>
      </c>
    </row>
    <row r="44" spans="1:6" ht="16.5" thickTop="1">
      <c r="A44" s="54" t="s">
        <v>14</v>
      </c>
      <c r="B44" s="56" t="s">
        <v>15</v>
      </c>
      <c r="C44" s="56"/>
      <c r="D44" s="57"/>
      <c r="E44" s="37">
        <f>E10+E18+E29+E33+E42</f>
        <v>72</v>
      </c>
      <c r="F44" s="37">
        <f>F10+F18+F29+F33+F42</f>
        <v>0</v>
      </c>
    </row>
    <row r="45" spans="1:6" ht="16.5" thickBot="1">
      <c r="A45" s="55"/>
      <c r="B45" s="58" t="s">
        <v>16</v>
      </c>
      <c r="C45" s="58"/>
      <c r="D45" s="59"/>
      <c r="E45" s="37">
        <f>E44</f>
        <v>72</v>
      </c>
      <c r="F45" s="37">
        <f>F11+F19+F30+F34+F43</f>
        <v>0</v>
      </c>
    </row>
  </sheetData>
  <mergeCells count="29">
    <mergeCell ref="A20:A30"/>
    <mergeCell ref="B20:B21"/>
    <mergeCell ref="B22:B27"/>
    <mergeCell ref="A1:F1"/>
    <mergeCell ref="A2:F2"/>
    <mergeCell ref="A3:A4"/>
    <mergeCell ref="B3:B4"/>
    <mergeCell ref="C3:C4"/>
    <mergeCell ref="D3:D4"/>
    <mergeCell ref="E3:F3"/>
    <mergeCell ref="A5:A11"/>
    <mergeCell ref="B5:B6"/>
    <mergeCell ref="B7:B8"/>
    <mergeCell ref="A12:A19"/>
    <mergeCell ref="B12:B17"/>
    <mergeCell ref="A31:A34"/>
    <mergeCell ref="B31:B32"/>
    <mergeCell ref="A35:F35"/>
    <mergeCell ref="A36:F36"/>
    <mergeCell ref="A37:A38"/>
    <mergeCell ref="B37:B38"/>
    <mergeCell ref="C37:C38"/>
    <mergeCell ref="D37:D38"/>
    <mergeCell ref="E37:F37"/>
    <mergeCell ref="A39:A43"/>
    <mergeCell ref="B39:B41"/>
    <mergeCell ref="A44:A45"/>
    <mergeCell ref="B44:D44"/>
    <mergeCell ref="B45:D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درصدنهایی کسب شده</vt:lpstr>
      <vt:lpstr>دالاهو</vt:lpstr>
      <vt:lpstr>کنگاور</vt:lpstr>
      <vt:lpstr>سنقر</vt:lpstr>
      <vt:lpstr>ثلاث</vt:lpstr>
      <vt:lpstr>پاوه</vt:lpstr>
      <vt:lpstr>روانسر</vt:lpstr>
      <vt:lpstr>سرپل ذهاب</vt:lpstr>
      <vt:lpstr>اسلام آباد</vt:lpstr>
      <vt:lpstr>هرسین</vt:lpstr>
      <vt:lpstr>جوانرود</vt:lpstr>
      <vt:lpstr>قصرشیرین</vt:lpstr>
      <vt:lpstr>گیلانغرب</vt:lpstr>
      <vt:lpstr>کرمانشاه</vt:lpstr>
      <vt:lpstr>صحنه</vt:lpstr>
      <vt:lpstr>رتبه بندی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Kameli</dc:creator>
  <cp:lastModifiedBy>TAM</cp:lastModifiedBy>
  <cp:lastPrinted>2015-02-01T07:13:05Z</cp:lastPrinted>
  <dcterms:created xsi:type="dcterms:W3CDTF">2014-11-24T05:26:38Z</dcterms:created>
  <dcterms:modified xsi:type="dcterms:W3CDTF">2015-02-02T06:00:04Z</dcterms:modified>
</cp:coreProperties>
</file>