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0" yWindow="0" windowWidth="15420" windowHeight="8250"/>
  </bookViews>
  <sheets>
    <sheet name="چک لیست پایش ستاد شهرستان" sheetId="4" r:id="rId1"/>
    <sheet name="مقایسه نتایج نهایی" sheetId="2" r:id="rId2"/>
    <sheet name="Sheet3" sheetId="3" r:id="rId3"/>
  </sheets>
  <externalReferences>
    <externalReference r:id="rId4"/>
  </externalReferences>
  <definedNames>
    <definedName name="OLE_LINK1" localSheetId="0">'چک لیست پایش ستاد شهرستان'!$A$4</definedName>
  </definedNames>
  <calcPr calcId="124519"/>
</workbook>
</file>

<file path=xl/calcChain.xml><?xml version="1.0" encoding="utf-8"?>
<calcChain xmlns="http://schemas.openxmlformats.org/spreadsheetml/2006/main">
  <c r="E144" i="4"/>
  <c r="R143"/>
  <c r="R144" s="1"/>
  <c r="Q143"/>
  <c r="Q144" s="1"/>
  <c r="P143"/>
  <c r="P144" s="1"/>
  <c r="O143"/>
  <c r="O144" s="1"/>
  <c r="N143"/>
  <c r="N144" s="1"/>
  <c r="M143"/>
  <c r="M144" s="1"/>
  <c r="L143"/>
  <c r="L144" s="1"/>
  <c r="K143"/>
  <c r="K144" s="1"/>
  <c r="J143"/>
  <c r="J144" s="1"/>
  <c r="I143"/>
  <c r="I144" s="1"/>
  <c r="H143"/>
  <c r="H144" s="1"/>
  <c r="G143"/>
  <c r="G144" s="1"/>
  <c r="F143"/>
  <c r="F144" s="1"/>
  <c r="E143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H122"/>
  <c r="H123" s="1"/>
  <c r="G122"/>
  <c r="G123" s="1"/>
  <c r="F122"/>
  <c r="F123" s="1"/>
  <c r="E123"/>
  <c r="E122"/>
  <c r="R112"/>
  <c r="R113" s="1"/>
  <c r="Q112"/>
  <c r="Q113" s="1"/>
  <c r="P112"/>
  <c r="P113" s="1"/>
  <c r="O112"/>
  <c r="O113" s="1"/>
  <c r="N112"/>
  <c r="N113" s="1"/>
  <c r="M112"/>
  <c r="M113" s="1"/>
  <c r="L112"/>
  <c r="L113" s="1"/>
  <c r="K112"/>
  <c r="K113" s="1"/>
  <c r="J112"/>
  <c r="J113" s="1"/>
  <c r="I112"/>
  <c r="I113" s="1"/>
  <c r="H112"/>
  <c r="H113" s="1"/>
  <c r="G112"/>
  <c r="G113" s="1"/>
  <c r="F112"/>
  <c r="F113" s="1"/>
  <c r="E113"/>
  <c r="E112"/>
  <c r="S22"/>
  <c r="T22"/>
  <c r="S23"/>
  <c r="T23"/>
  <c r="R95"/>
  <c r="R96" s="1"/>
  <c r="Q95"/>
  <c r="Q96" s="1"/>
  <c r="P95"/>
  <c r="P96" s="1"/>
  <c r="O95"/>
  <c r="O96" s="1"/>
  <c r="N95"/>
  <c r="N96" s="1"/>
  <c r="M95"/>
  <c r="M96" s="1"/>
  <c r="L95"/>
  <c r="L96" s="1"/>
  <c r="K95"/>
  <c r="K96" s="1"/>
  <c r="J95"/>
  <c r="J96" s="1"/>
  <c r="I95"/>
  <c r="I96" s="1"/>
  <c r="H95"/>
  <c r="H96" s="1"/>
  <c r="G95"/>
  <c r="G96" s="1"/>
  <c r="F95"/>
  <c r="F96" s="1"/>
  <c r="E96"/>
  <c r="E95"/>
  <c r="R67"/>
  <c r="R68" s="1"/>
  <c r="Q67"/>
  <c r="Q68" s="1"/>
  <c r="P67"/>
  <c r="P68" s="1"/>
  <c r="O67"/>
  <c r="O68" s="1"/>
  <c r="N67"/>
  <c r="N68" s="1"/>
  <c r="M67"/>
  <c r="M68" s="1"/>
  <c r="L67"/>
  <c r="L68" s="1"/>
  <c r="K67"/>
  <c r="K68" s="1"/>
  <c r="J67"/>
  <c r="J68" s="1"/>
  <c r="I67"/>
  <c r="I68" s="1"/>
  <c r="H67"/>
  <c r="H68" s="1"/>
  <c r="G67"/>
  <c r="G68" s="1"/>
  <c r="F67"/>
  <c r="F68" s="1"/>
  <c r="F45"/>
  <c r="G45"/>
  <c r="G46" s="1"/>
  <c r="H45"/>
  <c r="I45"/>
  <c r="I46" s="1"/>
  <c r="J45"/>
  <c r="K45"/>
  <c r="K46" s="1"/>
  <c r="L45"/>
  <c r="M45"/>
  <c r="M46" s="1"/>
  <c r="N45"/>
  <c r="O45"/>
  <c r="O46" s="1"/>
  <c r="P45"/>
  <c r="Q45"/>
  <c r="Q46" s="1"/>
  <c r="R45"/>
  <c r="F46"/>
  <c r="H46"/>
  <c r="J46"/>
  <c r="L46"/>
  <c r="N46"/>
  <c r="P46"/>
  <c r="R46"/>
  <c r="E67"/>
  <c r="E68" s="1"/>
  <c r="E45"/>
  <c r="E46" s="1"/>
  <c r="F24" l="1"/>
  <c r="F25" s="1"/>
  <c r="G24"/>
  <c r="G25" s="1"/>
  <c r="H24"/>
  <c r="I24"/>
  <c r="I25" s="1"/>
  <c r="J24"/>
  <c r="J25" s="1"/>
  <c r="K24"/>
  <c r="K25" s="1"/>
  <c r="L24"/>
  <c r="M24"/>
  <c r="M25" s="1"/>
  <c r="N24"/>
  <c r="N25" s="1"/>
  <c r="O24"/>
  <c r="O25" s="1"/>
  <c r="P24"/>
  <c r="Q24"/>
  <c r="Q25" s="1"/>
  <c r="R24"/>
  <c r="R25" s="1"/>
  <c r="H25"/>
  <c r="L25"/>
  <c r="P25"/>
  <c r="E24"/>
  <c r="T8"/>
  <c r="S8"/>
  <c r="T6"/>
  <c r="T24" s="1"/>
  <c r="T25" s="1"/>
  <c r="S6"/>
  <c r="S7"/>
  <c r="E25" l="1"/>
  <c r="E145"/>
  <c r="S17"/>
  <c r="T17"/>
  <c r="S18"/>
  <c r="T18"/>
  <c r="AK6" i="2" l="1"/>
  <c r="AE6"/>
  <c r="Y6"/>
  <c r="S6"/>
  <c r="M6"/>
  <c r="G6"/>
  <c r="AL6" s="1"/>
  <c r="AK5"/>
  <c r="AE5"/>
  <c r="Y5"/>
  <c r="S5"/>
  <c r="M5"/>
  <c r="G5"/>
  <c r="AL5" s="1"/>
  <c r="AK4"/>
  <c r="AE4"/>
  <c r="Y4"/>
  <c r="S4"/>
  <c r="M4"/>
  <c r="G4"/>
  <c r="AL4" s="1"/>
  <c r="AK3"/>
  <c r="AE3"/>
  <c r="Y3"/>
  <c r="S3"/>
  <c r="M3"/>
  <c r="G3"/>
  <c r="AL3" s="1"/>
  <c r="R145" i="4" l="1"/>
  <c r="R146" s="1"/>
  <c r="Q145"/>
  <c r="Q146" s="1"/>
  <c r="N145"/>
  <c r="N146" s="1"/>
  <c r="M145"/>
  <c r="M146" s="1"/>
  <c r="L145"/>
  <c r="L146" s="1"/>
  <c r="K145"/>
  <c r="K146" s="1"/>
  <c r="J145"/>
  <c r="J146" s="1"/>
  <c r="I145"/>
  <c r="I146" s="1"/>
  <c r="H145"/>
  <c r="H146" s="1"/>
  <c r="G145"/>
  <c r="G146" s="1"/>
  <c r="F145"/>
  <c r="S138"/>
  <c r="T138"/>
  <c r="S139"/>
  <c r="T139"/>
  <c r="S142"/>
  <c r="T142"/>
  <c r="S114"/>
  <c r="T114"/>
  <c r="T122" s="1"/>
  <c r="T123" s="1"/>
  <c r="S115"/>
  <c r="T115"/>
  <c r="S116"/>
  <c r="T116"/>
  <c r="S117"/>
  <c r="T117"/>
  <c r="S118"/>
  <c r="T118"/>
  <c r="S119"/>
  <c r="T119"/>
  <c r="S121"/>
  <c r="T121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62"/>
  <c r="T62"/>
  <c r="S63"/>
  <c r="T63"/>
  <c r="S64"/>
  <c r="T64"/>
  <c r="S65"/>
  <c r="T65"/>
  <c r="S66"/>
  <c r="T66"/>
  <c r="S41"/>
  <c r="T41"/>
  <c r="S42"/>
  <c r="T42"/>
  <c r="S43"/>
  <c r="T43"/>
  <c r="S44"/>
  <c r="T44"/>
  <c r="T137"/>
  <c r="S137"/>
  <c r="T136"/>
  <c r="S136"/>
  <c r="T135"/>
  <c r="S135"/>
  <c r="T134"/>
  <c r="S134"/>
  <c r="T133"/>
  <c r="S133"/>
  <c r="T132"/>
  <c r="S132"/>
  <c r="T131"/>
  <c r="S131"/>
  <c r="T130"/>
  <c r="S130"/>
  <c r="T129"/>
  <c r="T143" s="1"/>
  <c r="T144" s="1"/>
  <c r="S129"/>
  <c r="S143" s="1"/>
  <c r="S144" s="1"/>
  <c r="T111"/>
  <c r="S111"/>
  <c r="T110"/>
  <c r="S110"/>
  <c r="T109"/>
  <c r="S109"/>
  <c r="T108"/>
  <c r="S108"/>
  <c r="T107"/>
  <c r="S107"/>
  <c r="T106"/>
  <c r="S106"/>
  <c r="T105"/>
  <c r="S105"/>
  <c r="T104"/>
  <c r="S104"/>
  <c r="T103"/>
  <c r="S103"/>
  <c r="T102"/>
  <c r="T112" s="1"/>
  <c r="T113" s="1"/>
  <c r="S102"/>
  <c r="S112" s="1"/>
  <c r="S113" s="1"/>
  <c r="T83"/>
  <c r="S83"/>
  <c r="T82"/>
  <c r="S82"/>
  <c r="T81"/>
  <c r="S81"/>
  <c r="T80"/>
  <c r="S80"/>
  <c r="T79"/>
  <c r="S79"/>
  <c r="T78"/>
  <c r="S78"/>
  <c r="T77"/>
  <c r="S77"/>
  <c r="T76"/>
  <c r="S76"/>
  <c r="T75"/>
  <c r="S75"/>
  <c r="T74"/>
  <c r="T95" s="1"/>
  <c r="T96" s="1"/>
  <c r="S74"/>
  <c r="S95" s="1"/>
  <c r="S96" s="1"/>
  <c r="T61"/>
  <c r="S61"/>
  <c r="T60"/>
  <c r="S60"/>
  <c r="T59"/>
  <c r="S59"/>
  <c r="T58"/>
  <c r="S58"/>
  <c r="T57"/>
  <c r="S57"/>
  <c r="T56"/>
  <c r="S56"/>
  <c r="T55"/>
  <c r="S55"/>
  <c r="T54"/>
  <c r="S54"/>
  <c r="T53"/>
  <c r="S53"/>
  <c r="T52"/>
  <c r="T67" s="1"/>
  <c r="T68" s="1"/>
  <c r="S52"/>
  <c r="S67" s="1"/>
  <c r="S68" s="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T45" s="1"/>
  <c r="T46" s="1"/>
  <c r="S31"/>
  <c r="S45" s="1"/>
  <c r="S46" s="1"/>
  <c r="T21"/>
  <c r="S21"/>
  <c r="T20"/>
  <c r="S20"/>
  <c r="T19"/>
  <c r="S19"/>
  <c r="T16"/>
  <c r="S16"/>
  <c r="T15"/>
  <c r="S15"/>
  <c r="T14"/>
  <c r="S14"/>
  <c r="T13"/>
  <c r="S13"/>
  <c r="T12"/>
  <c r="S12"/>
  <c r="T11"/>
  <c r="S11"/>
  <c r="T10"/>
  <c r="S10"/>
  <c r="T9"/>
  <c r="S9"/>
  <c r="T7"/>
  <c r="S122" l="1"/>
  <c r="S123" s="1"/>
  <c r="S24"/>
  <c r="S25" s="1"/>
  <c r="F146"/>
  <c r="T145"/>
  <c r="T146" s="1"/>
  <c r="E146" l="1"/>
  <c r="S145"/>
  <c r="S146" s="1"/>
</calcChain>
</file>

<file path=xl/sharedStrings.xml><?xml version="1.0" encoding="utf-8"?>
<sst xmlns="http://schemas.openxmlformats.org/spreadsheetml/2006/main" count="381" uniqueCount="156">
  <si>
    <t>فرآیند</t>
  </si>
  <si>
    <t>ردیف</t>
  </si>
  <si>
    <t>نوع فعالیت</t>
  </si>
  <si>
    <t>سازماندهی</t>
  </si>
  <si>
    <t>پایش و ارزشیابی</t>
  </si>
  <si>
    <t xml:space="preserve">دستورالعمل ها </t>
  </si>
  <si>
    <t>مواد آموزشی</t>
  </si>
  <si>
    <t>وضعیت دارویی</t>
  </si>
  <si>
    <t>اسامی کارکنان ستاد :</t>
  </si>
  <si>
    <t>آیا  دوره ها ی آموزشی مورد نياز منطقه براساس نیاز سنجی برگزار شده است ؟</t>
  </si>
  <si>
    <t>آيا محتوي آموزشي دراختيارشركت كنندگان قرارگرفته است ؟</t>
  </si>
  <si>
    <t>آيا درهر نظارت به نتايج حاصل از بازديدهای قبلی توجه می شود ؟</t>
  </si>
  <si>
    <t>آيا دستور العمل ها به واحد هاي ارائه خدمت در بخش خصوصي نيز ارسال شده است ؟</t>
  </si>
  <si>
    <t>آیا در برآورد نیاز به میزان دخیره ( depo ) توجه شده است ؟</t>
  </si>
  <si>
    <t>برنامه ریزی</t>
  </si>
  <si>
    <t>برنامه عملیاتی</t>
  </si>
  <si>
    <t xml:space="preserve">هماهنگي هاي ستادي پشتيباني   </t>
  </si>
  <si>
    <t>گزارش دهی</t>
  </si>
  <si>
    <t>ریز
فرایند</t>
  </si>
  <si>
    <t>پایش1</t>
  </si>
  <si>
    <t>پایش2</t>
  </si>
  <si>
    <t>آیا آخرین مواد آموزشی موجود است ؟</t>
  </si>
  <si>
    <t>آیا آخرین موادکمک آموزشی موجود است ؟</t>
  </si>
  <si>
    <t>آیا آخرین مواد آموزشی بموقع به واحد های محیطی ارسال شده است ؟</t>
  </si>
  <si>
    <t>آیا آخرین موادکمک آموزشی بموقع به واحد های محیطی ارسال شده است ؟</t>
  </si>
  <si>
    <t>آیا اطلاعات آماری برنامه طبق دستورالعمل تکمیل شده است؟</t>
  </si>
  <si>
    <t xml:space="preserve">  تاريخ تكميل :</t>
  </si>
  <si>
    <t>آیا گزارش برگزاری دوره آموزشی شهرستان مورد نظربه روسای شهرستان و سطوح مافوق درستاد استان ارسال شده است ؟</t>
  </si>
  <si>
    <t>آيا جداول زمان بندي (جدول گانت) براي برنامه عملياتي موجود است ؟</t>
  </si>
  <si>
    <t xml:space="preserve"> آیا اعتبارات براساس شرح  هزينه ارسالی هزینه شده است ؟</t>
  </si>
  <si>
    <t>آیا براي نظارت ازعملكردواحد های محیطی ابزار پایش استاندارد شده وجود دارد ؟</t>
  </si>
  <si>
    <t>آیا گزارش عملکردبرنامه عملیاتی در فواصل زمانی معین تهیه میشود ؟</t>
  </si>
  <si>
    <t>آیا اطلاعات آماری برنامه بموقع به استان ارسال شده است؟</t>
  </si>
  <si>
    <t>آیاصورت جلسات كميته ها موجود است؟</t>
  </si>
  <si>
    <t>آیااجراي مصوبات كميته پيگيري شده است؟</t>
  </si>
  <si>
    <t>آیا پیرو برگزاری جلسات کمیته اجرایی مداخلات لازم طراحی شده است؟</t>
  </si>
  <si>
    <t>آیا لیست دستورالعمل ها تهیه ودرواحدموجود است؟</t>
  </si>
  <si>
    <t>آیا شاخصهای برنامه براساس شرایط منطقه تحلیل وفعالیت مداخله برای بهبود طراحی شده است؟</t>
  </si>
  <si>
    <t>آیا درتدوین برنامه عملیاتی به میزان دستیابی به اهداف سال قبل توجه شده است؟</t>
  </si>
  <si>
    <t>آیا تعیین اهداف برنامه عملیاتی متناسب با وضعیت موجود انجام شده است؟</t>
  </si>
  <si>
    <t>آیا مستندات ميزان هزينه صرف شده از بودجه سال قبل دراداره/ واحد موجود است؟</t>
  </si>
  <si>
    <t>آیا میزان کلی بودجه مورد نیاز برنامه تعیین گردیده است؟</t>
  </si>
  <si>
    <t>آیا جهت کارکنان ادارات ذیربط برنامه های آموزشی اجراشده است؟</t>
  </si>
  <si>
    <t>آیا میزان آگاهی وعملکرد صحیح کارکنان ادارات مورد ارزیابی قرار گرفته است ؟</t>
  </si>
  <si>
    <t>آیا گزارش عملکرد برنامه بموقع درسایت پورتال وزارتخانه بارگذاری شده است ؟</t>
  </si>
  <si>
    <t xml:space="preserve"> نام ونام خانوادگي تكميل كننده: </t>
  </si>
  <si>
    <t>آيا برنامه هاي آموزشي مورد تاكيد ستاد استان جهت کارکنان برگزارشده است ؟</t>
  </si>
  <si>
    <t>عملکرد وآمار برنامه</t>
  </si>
  <si>
    <t xml:space="preserve">سایر فعالیتها </t>
  </si>
  <si>
    <t>آیا  مجموعه مستندات برگزاری دوره های آموزشی موجود است؟</t>
  </si>
  <si>
    <t>سمت :</t>
  </si>
  <si>
    <t>آیاهماهنگی و تصمیم گیری فرا بخشی با نمایندگان سازمان های مرتبط انجام شده است؟</t>
  </si>
  <si>
    <t>آیا هماهنگی مورد نياز با امور درمان شبکه انجام  شده است؟</t>
  </si>
  <si>
    <t>آیا كميته اجرایی مورد نظر دربرنامه مطابق باآيين نامه مربوطه تشكيل شده است؟</t>
  </si>
  <si>
    <t>آیا موادآموزشی موجود براساس جمعیت گروههای هدف توزیع شده  است ؟</t>
  </si>
  <si>
    <t>آیا پایش انبار دارویی توسط کارشناس برنامه انجام و گزارش بازدید موجود است ؟</t>
  </si>
  <si>
    <t>آیا لیست کمبودهای تجهیزاتی برنامه موجود است ؟</t>
  </si>
  <si>
    <t>آیا فرمها ، دفاتر و سایر امکانات مورد نیاز برنامه تهیه و تامین شده است ؟</t>
  </si>
  <si>
    <t>آيا پس از انجام نظارت پس خوراند تهيه و حداکثرطی مدت  15 روز به واحد ذيربط اعلام شده است ؟</t>
  </si>
  <si>
    <t>پایش های دوره ای واحد های محیطی</t>
  </si>
  <si>
    <t>دانشگاه :</t>
  </si>
  <si>
    <t>آیا  نیروهای جدید الاستخدام آموزشها ی مرتبط با برنامه را در بدو ورود دیده اند ؟</t>
  </si>
  <si>
    <t xml:space="preserve"> آیا پس ازبرگزاري دوره هاي آموزشي  محصول آموزشي (رسانه يا مجموعه آموزشي) براي استفاده در واحدهای مرتبط  درون بخش و برون بخش تهيه ومنتشرشده است ؟</t>
  </si>
  <si>
    <t xml:space="preserve"> آیا برنامه عملياتي دارای جداول استاندارد فعاليت هاي تفصيلي می باشد ؟</t>
  </si>
  <si>
    <t>آیا دلايل تأخیرو یا عدم اجرای فعاليت در زمان مقرردرجدول گانت مشخص شده است؟</t>
  </si>
  <si>
    <t>آیا مشارکت سازمانهای دیگردراجرای فعالیتها درراستای نیل به اهداف جلب شده است؟</t>
  </si>
  <si>
    <t>آیا نظارت برسازمان دهی نیروی انسانی در ستاد وسطوح محیطی وجوددارد ؟</t>
  </si>
  <si>
    <t>آیا نیازسنجی آموزشی گروه های هدف برنامه انجام  شده است؟</t>
  </si>
  <si>
    <t>آيا مسئول برنامه از ميزان اعتبارتخصيص يافته درسال قبل ودرسال جاري براي اجراي برنامه هاي دردست اقدام مطلع است؟</t>
  </si>
  <si>
    <t xml:space="preserve">آیا مسائل مورد نظربرنامه درصورت لزوم درکارگروه/ شورای سلامت مطرح شده است ؟ </t>
  </si>
  <si>
    <t>آيا هماهنگي  لازم براي توجيه دستور العمل ها دربخش هاي دولتي/ خصوصی  انجام شده است ؟</t>
  </si>
  <si>
    <t>آیا هماهنگی لازم باگروه گسترش درخصوص تهيه وتأمین تجهيزات برنامه انجام شده است ؟</t>
  </si>
  <si>
    <t xml:space="preserve">تجهیزات وامکانات </t>
  </si>
  <si>
    <t>آیا درآموزش جامعه به روشهای مختلف آموزشی توجه شده است؟</t>
  </si>
  <si>
    <t>آیا تعیین استراتژی متناسب با اهداف بطور صحیح انجام شده است؟</t>
  </si>
  <si>
    <t>آیا اعضا كميته مطابق با آيين نامه تعيين وجهت آنان ابلاغ صادرشده است؟</t>
  </si>
  <si>
    <t>آیاجلسات كميته براساس برنامه زمان بندي تشكيل شده است؟</t>
  </si>
  <si>
    <t>جلسات كميته با حضور رئیس مربوطه تشكيل شده است؟</t>
  </si>
  <si>
    <t>آیا موضوع جلسات کمیته  براساس دستورالعمل کمیته کشوری / استانی  بوده است ؟</t>
  </si>
  <si>
    <t>آيا براساس تحليل نتايج، پيگيری واقدامی جهت رفع مشکلات و موانع انجام شده است؟</t>
  </si>
  <si>
    <t>آیاشاخص هاي بهداشتی وعملكردي برنامه استخراج و تحلیل شده است؟</t>
  </si>
  <si>
    <t>آيا محتوي آموزشي براساس منابع معتبرعلمي / محتوي هاي ارسالي تدوين شده است ؟</t>
  </si>
  <si>
    <t>آیا مجموعه دستورالعمل هاو بخشنامه ها ی برنامه های مرتبط به واحدهای تابعه دربخش دولتی بموقع ارسال شده است؟</t>
  </si>
  <si>
    <t>آیا برنامه ی ارزشیابی اثربخشی دراز مدت برنامه هاي آموزشي صورت گرفته است ؟</t>
  </si>
  <si>
    <t>آیا مستندات اجرای مناسبتهای بهداشتی موجود است ؟</t>
  </si>
  <si>
    <t>آيابرنامه عملیاتی بموقع تدوین و درسایت پورتال وزارتخانه بارگذاری شده است؟</t>
  </si>
  <si>
    <t xml:space="preserve">آیا مداخلات تصویب شده برنامه درکارگروه / شورای سلامت مورد پیگیری قرار گرفته است؟ </t>
  </si>
  <si>
    <t>آیا جهت برآورداقلام وداروها ی بهداشتی مورد نیاز سالانه به موجودی آخر سال توجه شده است ؟</t>
  </si>
  <si>
    <t>آيا گزارش فوق برحسب ضرورت برای سايرگروه ها / واحدهای مرتبط  با موضوع ارسال شده است ؟</t>
  </si>
  <si>
    <t>میانگین</t>
  </si>
  <si>
    <t>جمع امتیاز  فرایند برنامه ریزی</t>
  </si>
  <si>
    <t xml:space="preserve">درصد  </t>
  </si>
  <si>
    <t>جمع امتیاز  فرایند سازماندهی</t>
  </si>
  <si>
    <t>جمع امتیاز  فرایندپایش و ارزشیابی</t>
  </si>
  <si>
    <t>جمع امتیاز  فرایند گزارش دهی</t>
  </si>
  <si>
    <t>جمع امتیاز  فرایند سایر فعالیتها</t>
  </si>
  <si>
    <t>کل فرآیندها</t>
  </si>
  <si>
    <t>برنامه سلامت مادران</t>
  </si>
  <si>
    <t>برنامه سلامت کودکان</t>
  </si>
  <si>
    <t>برنامه سلامت باروری</t>
  </si>
  <si>
    <t>برنامه بهبود تغذیه</t>
  </si>
  <si>
    <t>برنامه سلامت میانسالان</t>
  </si>
  <si>
    <t>برنامه سلامت سالمندان</t>
  </si>
  <si>
    <t>میانگین میانگین ها</t>
  </si>
  <si>
    <t xml:space="preserve">برنامه ریزی </t>
  </si>
  <si>
    <t>پایش وارزشیابی</t>
  </si>
  <si>
    <t>سایر فعالیتها</t>
  </si>
  <si>
    <t>پایش اول</t>
  </si>
  <si>
    <t>پایش دوم</t>
  </si>
  <si>
    <t>چک لیست پایش برنامه های پیگیری و مبارزه با بیماریها درسطح ستاد شهرستان ................</t>
  </si>
  <si>
    <t>آیا کارشناس و متولی برنامه با ابلاغ تعیین شده است؟</t>
  </si>
  <si>
    <t>آیا به منظور تامین نیروهای مورد نیاز درخواست و پیگیری لازم انجام شده است</t>
  </si>
  <si>
    <t>پیشگیری با واکسن</t>
  </si>
  <si>
    <t>زئونوز</t>
  </si>
  <si>
    <t>آب و غذا</t>
  </si>
  <si>
    <t>سل</t>
  </si>
  <si>
    <t>ایدز و مقاربتی</t>
  </si>
  <si>
    <t>ایمنسازی</t>
  </si>
  <si>
    <t>آنفلوانزا</t>
  </si>
  <si>
    <t>آیا میزان آگاهی وعملکرد صحیح جمعیت در معرض خطر هدف برنامه مورد سنجش قرار گرفته است ؟</t>
  </si>
  <si>
    <t>آیاجلسات هماهنگي درون بخشی براي برنامه هاي جاري و مداخله  برگزارشده است ؟(با رویت صورت جلسه )</t>
  </si>
  <si>
    <t>آیا جهت انجام بهینه فعالیتهای جاری،با سایر گروهها / واحدهای معاونت بهداشتی هماهنگی لازم بعمل آمده است؟</t>
  </si>
  <si>
    <t>آیا دستورالعمل های ارسالی از مدیریت بیماریها درواحد موجود است  ؟</t>
  </si>
  <si>
    <t xml:space="preserve"> آیا هماهنگی و پیگیری لازم  درخصوص توزيع اقلام وداروها ی بهداشتی انجام شده است ؟ </t>
  </si>
  <si>
    <t>آیا مسئول برنامه ازچگونگی توزیع اقلام دارویی و بهداشتی مرتبط اطلاع دارد؟</t>
  </si>
  <si>
    <t>آیا مستندات درخواستی و تحویلی اقلام و تجهزات مرتبط با برنامه موجود است؟</t>
  </si>
  <si>
    <t>آیا لیست بهنگام وضعیت نیروی انسانی درواحد بیماریها موجوداست؟</t>
  </si>
  <si>
    <t>آیا نتایج گزارشات بازدید دراسرع وقت  به مسئول واحد شهرستان  گزارش شده است؟</t>
  </si>
  <si>
    <t>آيا تحليل نتايج حاصل ازاطلاعات نظارت های سال گذشته موجود است ؟</t>
  </si>
  <si>
    <t>آيا گزارشی براساس تحليل نتایج جمع بندی نظارت های سال گذشته برای سطوح مرکزی ومحیطی ارسال شده است ؟</t>
  </si>
  <si>
    <t>آيا نظارت های دوره ای بر اساس جدول زمان بندی (گانت) واحدهای دولتی و خصوصی مرتبط انجام شده است ؟</t>
  </si>
  <si>
    <t>آيا برای نظارت های دوره ای جدول زمان بندی (گانت) واحدهای دولتی و خصوصی مرتبط موجود است ؟</t>
  </si>
  <si>
    <t>آیا گزارش آماری و اطلاعات مربوط به برنامه و بیماریان کشف شده بموقع درسایت پورتال وزارتخانه بارگذاری شده است ؟</t>
  </si>
  <si>
    <t>آیا فیلدهای  تکمیل شده در پورتال بموقع رفع نقص شده است؟</t>
  </si>
  <si>
    <t>آیا نقشه پراکندگی بیماریهای سال جاری در ستاد شهرستان و دفتر مدیر تهیه و به روز می باشد.</t>
  </si>
  <si>
    <t>آیا کانون های پرخطر و جمعیتهای سیار در شهرستان بر روی نقشه ترسیم شده است ؟</t>
  </si>
  <si>
    <t>آیا لیست کانون های پرخطر و جمعیتهای سیار در شهرستان تهیه شده است.؟</t>
  </si>
  <si>
    <t>آیاارزیابی دوره ای از عملکرد بیمارستانها در زمینه نظام مراقبت بیماریها انجام شده است!</t>
  </si>
  <si>
    <t xml:space="preserve">آیا پسخوراند  نظام مراقبت به منابع گزارش دهی  بخش خصوصی ودولتی ارسال شده است؟ </t>
  </si>
  <si>
    <t>آیا تیم واکنش سریع بررسی طغیان در شهرستان تشکیل و ابلاغ شده اند؟</t>
  </si>
  <si>
    <t>آیا توسط پزشک اپیدمیولوژی در برنامه های مراقبتی بیماریها اقدامات ومداخلات لازم بعمل آمده است  ؟</t>
  </si>
  <si>
    <t xml:space="preserve">آیا توسط تیم واکنش سریع شهرستان در مواقع ضروری اقدام مداخله ای مناسب وبه مواقع صورت گرفته است </t>
  </si>
  <si>
    <t>آیا کودکان دارای  بیماری خاص شناسایی و تا حصول نتیجه پیگیری شده اند ؟</t>
  </si>
  <si>
    <t xml:space="preserve"> آیا گزارش های هفتگی وماهیانه تهیه شده در زمان مقرر به ستاد استان ارسال شده است ؟</t>
  </si>
  <si>
    <t>چک لیست پایش برنامه های پیشگیری و مبارزه با بیماریها درسطح ستاد شهرستان ................</t>
  </si>
  <si>
    <t>جمع امتیاز کسب شده از کل فرآیندها در برنامه های پیشگیری و مبارزه با بیماریها</t>
  </si>
  <si>
    <t>درصد امتیاز کسب شده از کل برنامه های پیشگیری و مبارزه با بیماریها</t>
  </si>
  <si>
    <t>آیا برای پزشک اپیدمیولوژی و پزشک فوکال پوینت برنامه در شهرستان ابلاغ صادر شده است ؟</t>
  </si>
  <si>
    <t>آیا برنامه عملیاتی سالجاری تدوین شده است؟</t>
  </si>
  <si>
    <t>آیا در برنامه عملیاتی مشكلات منطقه تحت پوشش شناسایی واولويت بندي شده است ؟</t>
  </si>
  <si>
    <t>آیا نوزادان و شیرخواران دارای نقص مادرزادی (شنوایی بینایی قلبی)در بیمارستانها وزایشگاهها  به موقع شناسایی  وگزارش شده اند ؟</t>
  </si>
  <si>
    <t>آیا واحد درمان پیشگیری هاری فعال و دارای امکانات و تجهیزات کافی است؟</t>
  </si>
  <si>
    <t>آیا زنجیره سرد شهرستان مجهز به آلارم هشداردهنده و متصل به برق اضطراری است؟</t>
  </si>
  <si>
    <t>آیا مستندات (3 سال اخیر)بیماریهای شناسایی شده (فرم بررسی ،لیست خطی و سوابق انجام اقدامات مورد نیاز در هنگام طغیانها)در مرکز وجود دارد؟</t>
  </si>
  <si>
    <t xml:space="preserve">چک لیست پایش برنامه های پیگیری و مبارزه با بیماریها درسطح ستاد شهرستان </t>
  </si>
  <si>
    <t>آیا سیمای اپیدمیولوژیک و ترند سه ساله  بیماریها در شهرستان تهیه شده است</t>
  </si>
</sst>
</file>

<file path=xl/styles.xml><?xml version="1.0" encoding="utf-8"?>
<styleSheet xmlns="http://schemas.openxmlformats.org/spreadsheetml/2006/main">
  <numFmts count="2">
    <numFmt numFmtId="44" formatCode="_-&quot;ريال&quot;\ * #,##0.00_-;_-&quot;ريال&quot;\ * #,##0.00\-;_-&quot;ريال&quot;\ * &quot;-&quot;??_-;_-@_-"/>
    <numFmt numFmtId="164" formatCode="0.0"/>
  </numFmts>
  <fonts count="10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right" vertical="center" wrapText="1" readingOrder="2"/>
    </xf>
    <xf numFmtId="0" fontId="1" fillId="2" borderId="5" xfId="0" applyFont="1" applyFill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26" xfId="0" applyFont="1" applyBorder="1" applyAlignment="1">
      <alignment vertical="center" wrapText="1" readingOrder="2"/>
    </xf>
    <xf numFmtId="0" fontId="2" fillId="0" borderId="19" xfId="0" applyFont="1" applyBorder="1" applyAlignment="1">
      <alignment vertical="center" wrapText="1" readingOrder="2"/>
    </xf>
    <xf numFmtId="0" fontId="6" fillId="2" borderId="5" xfId="0" applyFont="1" applyFill="1" applyBorder="1" applyAlignment="1">
      <alignment horizontal="right" vertical="center" wrapText="1" readingOrder="2"/>
    </xf>
    <xf numFmtId="0" fontId="1" fillId="0" borderId="24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6" fillId="2" borderId="12" xfId="0" applyFont="1" applyFill="1" applyBorder="1" applyAlignment="1">
      <alignment horizontal="center" wrapText="1" readingOrder="2"/>
    </xf>
    <xf numFmtId="0" fontId="6" fillId="2" borderId="13" xfId="0" applyFont="1" applyFill="1" applyBorder="1" applyAlignment="1">
      <alignment horizont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5" xfId="0" applyFont="1" applyFill="1" applyBorder="1" applyAlignment="1">
      <alignment horizontal="center"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2" fillId="0" borderId="17" xfId="0" applyFont="1" applyBorder="1" applyAlignment="1">
      <alignment vertical="center" wrapText="1" readingOrder="2"/>
    </xf>
    <xf numFmtId="0" fontId="2" fillId="0" borderId="27" xfId="0" applyFont="1" applyBorder="1" applyAlignment="1">
      <alignment vertical="center" wrapText="1" readingOrder="2"/>
    </xf>
    <xf numFmtId="0" fontId="6" fillId="2" borderId="26" xfId="0" applyFont="1" applyFill="1" applyBorder="1" applyAlignment="1">
      <alignment horizontal="center" wrapText="1" readingOrder="2"/>
    </xf>
    <xf numFmtId="0" fontId="6" fillId="2" borderId="27" xfId="0" applyFont="1" applyFill="1" applyBorder="1" applyAlignment="1">
      <alignment horizontal="center" wrapText="1" readingOrder="2"/>
    </xf>
    <xf numFmtId="0" fontId="6" fillId="2" borderId="16" xfId="0" applyFont="1" applyFill="1" applyBorder="1" applyAlignment="1">
      <alignment horizontal="center" wrapText="1" readingOrder="2"/>
    </xf>
    <xf numFmtId="0" fontId="6" fillId="2" borderId="17" xfId="0" applyFont="1" applyFill="1" applyBorder="1" applyAlignment="1">
      <alignment horizontal="center" wrapText="1" readingOrder="2"/>
    </xf>
    <xf numFmtId="0" fontId="2" fillId="0" borderId="24" xfId="0" applyFont="1" applyBorder="1" applyAlignment="1">
      <alignment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5" fillId="0" borderId="18" xfId="0" applyFont="1" applyBorder="1" applyAlignment="1">
      <alignment horizontal="right" vertical="center" wrapText="1" readingOrder="2"/>
    </xf>
    <xf numFmtId="0" fontId="2" fillId="0" borderId="20" xfId="0" applyFont="1" applyBorder="1" applyAlignment="1">
      <alignment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right" vertical="center"/>
    </xf>
    <xf numFmtId="0" fontId="4" fillId="3" borderId="30" xfId="1" applyNumberFormat="1" applyFont="1" applyFill="1" applyBorder="1" applyAlignment="1">
      <alignment horizontal="center" vertical="center" wrapText="1" readingOrder="2"/>
    </xf>
    <xf numFmtId="0" fontId="4" fillId="3" borderId="31" xfId="1" applyNumberFormat="1" applyFont="1" applyFill="1" applyBorder="1" applyAlignment="1">
      <alignment horizontal="center" vertical="center" wrapText="1" readingOrder="2"/>
    </xf>
    <xf numFmtId="0" fontId="2" fillId="2" borderId="0" xfId="0" applyFont="1" applyFill="1" applyBorder="1" applyAlignment="1">
      <alignment horizontal="center" vertical="center" textRotation="90" wrapText="1" readingOrder="2"/>
    </xf>
    <xf numFmtId="0" fontId="6" fillId="4" borderId="1" xfId="0" applyFont="1" applyFill="1" applyBorder="1" applyAlignment="1">
      <alignment horizontal="center" vertical="center" textRotation="90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right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4" fillId="6" borderId="1" xfId="1" applyNumberFormat="1" applyFont="1" applyFill="1" applyBorder="1" applyAlignment="1">
      <alignment horizontal="center" vertical="center" wrapText="1" readingOrder="2"/>
    </xf>
    <xf numFmtId="164" fontId="2" fillId="5" borderId="1" xfId="0" applyNumberFormat="1" applyFont="1" applyFill="1" applyBorder="1" applyAlignment="1">
      <alignment horizontal="center" vertical="center" wrapText="1" readingOrder="2"/>
    </xf>
    <xf numFmtId="164" fontId="4" fillId="6" borderId="1" xfId="1" applyNumberFormat="1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vertical="center" textRotation="90" wrapText="1" readingOrder="2"/>
    </xf>
    <xf numFmtId="0" fontId="3" fillId="6" borderId="1" xfId="1" applyNumberFormat="1" applyFont="1" applyFill="1" applyBorder="1" applyAlignment="1">
      <alignment horizontal="center" vertical="center" wrapText="1" readingOrder="2"/>
    </xf>
    <xf numFmtId="0" fontId="1" fillId="0" borderId="34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 readingOrder="2"/>
    </xf>
    <xf numFmtId="0" fontId="1" fillId="0" borderId="25" xfId="0" applyFont="1" applyBorder="1" applyAlignment="1">
      <alignment horizontal="right" vertical="center" wrapText="1" readingOrder="2"/>
    </xf>
    <xf numFmtId="0" fontId="1" fillId="5" borderId="5" xfId="0" applyFont="1" applyFill="1" applyBorder="1" applyAlignment="1">
      <alignment horizontal="right" vertical="center" wrapText="1" readingOrder="2"/>
    </xf>
    <xf numFmtId="0" fontId="1" fillId="0" borderId="28" xfId="0" applyFont="1" applyBorder="1" applyAlignment="1">
      <alignment horizontal="right" vertical="center" wrapText="1" readingOrder="2"/>
    </xf>
    <xf numFmtId="0" fontId="1" fillId="2" borderId="32" xfId="0" applyFont="1" applyFill="1" applyBorder="1" applyAlignment="1">
      <alignment horizontal="center" vertical="center" wrapText="1" readingOrder="2"/>
    </xf>
    <xf numFmtId="0" fontId="6" fillId="4" borderId="32" xfId="0" applyFont="1" applyFill="1" applyBorder="1" applyAlignment="1">
      <alignment horizontal="center" vertical="center" textRotation="90" wrapText="1" readingOrder="2"/>
    </xf>
    <xf numFmtId="0" fontId="1" fillId="4" borderId="32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2" fillId="7" borderId="31" xfId="1" applyNumberFormat="1" applyFont="1" applyFill="1" applyBorder="1" applyAlignment="1">
      <alignment horizontal="center" vertical="center" wrapText="1" readingOrder="2"/>
    </xf>
    <xf numFmtId="0" fontId="4" fillId="6" borderId="31" xfId="1" applyNumberFormat="1" applyFont="1" applyFill="1" applyBorder="1" applyAlignment="1">
      <alignment horizontal="center" vertical="center" wrapText="1" readingOrder="1"/>
    </xf>
    <xf numFmtId="0" fontId="4" fillId="6" borderId="36" xfId="1" applyNumberFormat="1" applyFont="1" applyFill="1" applyBorder="1" applyAlignment="1">
      <alignment horizontal="center" vertical="center" wrapText="1" readingOrder="1"/>
    </xf>
    <xf numFmtId="0" fontId="2" fillId="7" borderId="38" xfId="1" applyNumberFormat="1" applyFont="1" applyFill="1" applyBorder="1" applyAlignment="1">
      <alignment horizontal="center" vertical="center" wrapText="1" readingOrder="2"/>
    </xf>
    <xf numFmtId="0" fontId="4" fillId="6" borderId="38" xfId="1" applyNumberFormat="1" applyFont="1" applyFill="1" applyBorder="1" applyAlignment="1">
      <alignment horizontal="center" vertical="center" wrapText="1" readingOrder="1"/>
    </xf>
    <xf numFmtId="0" fontId="2" fillId="7" borderId="39" xfId="1" applyNumberFormat="1" applyFont="1" applyFill="1" applyBorder="1" applyAlignment="1">
      <alignment horizontal="center" vertical="center" wrapText="1" readingOrder="2"/>
    </xf>
    <xf numFmtId="0" fontId="2" fillId="7" borderId="40" xfId="1" applyNumberFormat="1" applyFont="1" applyFill="1" applyBorder="1" applyAlignment="1">
      <alignment horizontal="center" vertical="center" wrapText="1" readingOrder="2"/>
    </xf>
    <xf numFmtId="0" fontId="2" fillId="7" borderId="41" xfId="1" applyNumberFormat="1" applyFont="1" applyFill="1" applyBorder="1" applyAlignment="1">
      <alignment horizontal="center" vertical="center" wrapText="1" readingOrder="2"/>
    </xf>
    <xf numFmtId="0" fontId="2" fillId="7" borderId="42" xfId="1" applyNumberFormat="1" applyFont="1" applyFill="1" applyBorder="1" applyAlignment="1">
      <alignment horizontal="center" vertical="center" wrapText="1" readingOrder="2"/>
    </xf>
    <xf numFmtId="0" fontId="2" fillId="7" borderId="43" xfId="1" applyNumberFormat="1" applyFont="1" applyFill="1" applyBorder="1" applyAlignment="1">
      <alignment horizontal="center" vertical="center" wrapText="1" readingOrder="2"/>
    </xf>
    <xf numFmtId="0" fontId="2" fillId="7" borderId="44" xfId="1" applyNumberFormat="1" applyFont="1" applyFill="1" applyBorder="1" applyAlignment="1">
      <alignment horizontal="center" vertical="center" wrapText="1" readingOrder="2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5" borderId="32" xfId="0" applyNumberFormat="1" applyFont="1" applyFill="1" applyBorder="1" applyAlignment="1">
      <alignment horizontal="center" vertical="center" wrapText="1"/>
    </xf>
    <xf numFmtId="0" fontId="7" fillId="9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5" borderId="32" xfId="0" applyNumberFormat="1" applyFont="1" applyFill="1" applyBorder="1" applyAlignment="1">
      <alignment horizontal="center" vertical="center"/>
    </xf>
    <xf numFmtId="164" fontId="7" fillId="8" borderId="3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 vertical="center" wrapText="1" readingOrder="2"/>
    </xf>
    <xf numFmtId="0" fontId="9" fillId="4" borderId="5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wrapText="1" readingOrder="2"/>
    </xf>
    <xf numFmtId="0" fontId="2" fillId="0" borderId="4" xfId="0" applyFont="1" applyBorder="1" applyAlignment="1">
      <alignment vertical="center" wrapText="1" readingOrder="2"/>
    </xf>
    <xf numFmtId="0" fontId="6" fillId="2" borderId="3" xfId="0" applyFont="1" applyFill="1" applyBorder="1" applyAlignment="1">
      <alignment horizontal="center" wrapText="1" readingOrder="2"/>
    </xf>
    <xf numFmtId="0" fontId="2" fillId="0" borderId="55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6" fillId="2" borderId="55" xfId="0" applyFont="1" applyFill="1" applyBorder="1" applyAlignment="1">
      <alignment horizontal="center" wrapText="1" readingOrder="2"/>
    </xf>
    <xf numFmtId="0" fontId="2" fillId="0" borderId="56" xfId="0" applyFont="1" applyBorder="1" applyAlignment="1">
      <alignment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4" borderId="53" xfId="0" applyFont="1" applyFill="1" applyBorder="1" applyAlignment="1">
      <alignment horizontal="center" wrapText="1" readingOrder="2"/>
    </xf>
    <xf numFmtId="0" fontId="4" fillId="2" borderId="0" xfId="0" applyFont="1" applyFill="1" applyBorder="1" applyAlignment="1">
      <alignment horizontal="center" wrapText="1" readingOrder="2"/>
    </xf>
    <xf numFmtId="0" fontId="1" fillId="2" borderId="58" xfId="0" applyFont="1" applyFill="1" applyBorder="1" applyAlignment="1">
      <alignment horizontal="center" vertical="center" wrapText="1" readingOrder="2"/>
    </xf>
    <xf numFmtId="0" fontId="4" fillId="4" borderId="32" xfId="0" applyFont="1" applyFill="1" applyBorder="1" applyAlignment="1">
      <alignment horizont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1" fillId="0" borderId="32" xfId="0" applyFont="1" applyBorder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vertical="center" wrapText="1" readingOrder="2"/>
    </xf>
    <xf numFmtId="0" fontId="2" fillId="0" borderId="6" xfId="0" applyFont="1" applyBorder="1" applyAlignment="1">
      <alignment vertical="center" wrapText="1" readingOrder="2"/>
    </xf>
    <xf numFmtId="0" fontId="4" fillId="0" borderId="59" xfId="1" applyNumberFormat="1" applyFont="1" applyBorder="1" applyAlignment="1">
      <alignment horizontal="right" vertical="center" wrapText="1"/>
    </xf>
    <xf numFmtId="9" fontId="2" fillId="5" borderId="1" xfId="2" applyFont="1" applyFill="1" applyBorder="1" applyAlignment="1">
      <alignment horizontal="center" vertical="center" wrapText="1" readingOrder="2"/>
    </xf>
    <xf numFmtId="9" fontId="4" fillId="6" borderId="1" xfId="2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/>
    </xf>
    <xf numFmtId="0" fontId="1" fillId="0" borderId="35" xfId="1" applyNumberFormat="1" applyFont="1" applyBorder="1" applyAlignment="1">
      <alignment horizontal="center" vertical="center" textRotation="90" wrapText="1" readingOrder="1"/>
    </xf>
    <xf numFmtId="0" fontId="1" fillId="0" borderId="37" xfId="1" applyNumberFormat="1" applyFont="1" applyBorder="1" applyAlignment="1">
      <alignment horizontal="center" vertical="center" textRotation="90" wrapText="1" readingOrder="1"/>
    </xf>
    <xf numFmtId="0" fontId="9" fillId="4" borderId="5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4" borderId="52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textRotation="90" wrapText="1" readingOrder="2"/>
    </xf>
    <xf numFmtId="0" fontId="1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textRotation="90" wrapText="1" readingOrder="2"/>
    </xf>
    <xf numFmtId="0" fontId="2" fillId="2" borderId="29" xfId="0" applyFont="1" applyFill="1" applyBorder="1" applyAlignment="1">
      <alignment horizontal="center" vertical="center" textRotation="90" wrapText="1" readingOrder="2"/>
    </xf>
    <xf numFmtId="0" fontId="1" fillId="2" borderId="33" xfId="0" applyFont="1" applyFill="1" applyBorder="1" applyAlignment="1">
      <alignment horizontal="center" vertical="center" textRotation="90" wrapText="1" readingOrder="2"/>
    </xf>
    <xf numFmtId="0" fontId="1" fillId="2" borderId="11" xfId="0" applyFont="1" applyFill="1" applyBorder="1" applyAlignment="1">
      <alignment horizontal="center" vertical="center" textRotation="90" wrapText="1" readingOrder="2"/>
    </xf>
    <xf numFmtId="0" fontId="1" fillId="2" borderId="29" xfId="0" applyFont="1" applyFill="1" applyBorder="1" applyAlignment="1">
      <alignment horizontal="center" vertical="center" textRotation="90" wrapText="1" readingOrder="2"/>
    </xf>
    <xf numFmtId="0" fontId="3" fillId="0" borderId="0" xfId="0" applyFont="1" applyBorder="1" applyAlignment="1">
      <alignment horizontal="center" vertical="center" readingOrder="2"/>
    </xf>
    <xf numFmtId="0" fontId="2" fillId="2" borderId="21" xfId="0" applyFont="1" applyFill="1" applyBorder="1" applyAlignment="1">
      <alignment horizontal="center" vertical="center" textRotation="90" wrapText="1" readingOrder="2"/>
    </xf>
    <xf numFmtId="0" fontId="2" fillId="2" borderId="22" xfId="0" applyFont="1" applyFill="1" applyBorder="1" applyAlignment="1">
      <alignment horizontal="center" vertical="center" textRotation="90" wrapText="1" readingOrder="2"/>
    </xf>
    <xf numFmtId="0" fontId="2" fillId="2" borderId="50" xfId="0" applyFont="1" applyFill="1" applyBorder="1" applyAlignment="1">
      <alignment horizontal="center" vertical="center" textRotation="90" wrapText="1" readingOrder="2"/>
    </xf>
    <xf numFmtId="0" fontId="2" fillId="2" borderId="7" xfId="0" applyFont="1" applyFill="1" applyBorder="1" applyAlignment="1">
      <alignment horizontal="center" vertical="center" textRotation="90" wrapText="1" readingOrder="2"/>
    </xf>
    <xf numFmtId="0" fontId="2" fillId="2" borderId="23" xfId="0" applyFont="1" applyFill="1" applyBorder="1" applyAlignment="1">
      <alignment horizontal="center" vertical="center" textRotation="90" wrapText="1" readingOrder="2"/>
    </xf>
    <xf numFmtId="0" fontId="1" fillId="0" borderId="10" xfId="0" applyFont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textRotation="90" wrapText="1" readingOrder="2"/>
    </xf>
    <xf numFmtId="0" fontId="2" fillId="2" borderId="9" xfId="0" applyFont="1" applyFill="1" applyBorder="1" applyAlignment="1">
      <alignment horizontal="center" vertical="center" textRotation="90" wrapText="1" readingOrder="2"/>
    </xf>
    <xf numFmtId="0" fontId="2" fillId="2" borderId="51" xfId="0" applyFont="1" applyFill="1" applyBorder="1" applyAlignment="1">
      <alignment horizontal="center" vertical="center" textRotation="90" wrapText="1" readingOrder="2"/>
    </xf>
    <xf numFmtId="0" fontId="2" fillId="2" borderId="34" xfId="0" applyFont="1" applyFill="1" applyBorder="1" applyAlignment="1">
      <alignment horizontal="center" vertical="center" textRotation="90" wrapText="1" readingOrder="2"/>
    </xf>
    <xf numFmtId="0" fontId="7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44" fontId="1" fillId="0" borderId="0" xfId="1" applyFont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textRotation="90" wrapText="1" readingOrder="2"/>
    </xf>
    <xf numFmtId="0" fontId="2" fillId="2" borderId="8" xfId="0" applyFont="1" applyFill="1" applyBorder="1" applyAlignment="1">
      <alignment horizontal="center" vertical="center" textRotation="90" wrapText="1" readingOrder="2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8" borderId="32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>
        <c:manualLayout>
          <c:layoutTarget val="inner"/>
          <c:xMode val="edge"/>
          <c:yMode val="edge"/>
          <c:x val="0.11474980244433454"/>
          <c:y val="5.0163612725979356E-2"/>
          <c:w val="0.8676290554411088"/>
          <c:h val="0.65462874383692693"/>
        </c:manualLayout>
      </c:layout>
      <c:lineChart>
        <c:grouping val="standard"/>
        <c:ser>
          <c:idx val="0"/>
          <c:order val="0"/>
          <c:tx>
            <c:strRef>
              <c:f>'[1]مقایسه نتایج نهایی'!$A$3</c:f>
              <c:strCache>
                <c:ptCount val="1"/>
                <c:pt idx="0">
                  <c:v>پایش اول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</c:lvl>
                <c:lvl>
                  <c:pt idx="0">
                    <c:v>برنامه سلامت مادران</c:v>
                  </c:pt>
                  <c:pt idx="6">
                    <c:v>برنامه سلامت کودکان</c:v>
                  </c:pt>
                  <c:pt idx="12">
                    <c:v>برنامه سلامت باروری</c:v>
                  </c:pt>
                  <c:pt idx="18">
                    <c:v>برنامه بهبود تغذیه</c:v>
                  </c:pt>
                  <c:pt idx="24">
                    <c:v>برنامه سلامت میانسالان</c:v>
                  </c:pt>
                  <c:pt idx="30">
                    <c:v>برنامه سلامت سالمندان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نهایی'!$B$3:$AL$3</c:f>
              <c:numCache>
                <c:formatCode>General</c:formatCode>
                <c:ptCount val="37"/>
                <c:pt idx="0">
                  <c:v>89</c:v>
                </c:pt>
                <c:pt idx="1">
                  <c:v>79</c:v>
                </c:pt>
                <c:pt idx="2">
                  <c:v>79</c:v>
                </c:pt>
                <c:pt idx="3">
                  <c:v>75</c:v>
                </c:pt>
                <c:pt idx="4">
                  <c:v>80</c:v>
                </c:pt>
                <c:pt idx="5">
                  <c:v>80.400000000000006</c:v>
                </c:pt>
                <c:pt idx="6">
                  <c:v>95</c:v>
                </c:pt>
                <c:pt idx="7">
                  <c:v>78</c:v>
                </c:pt>
                <c:pt idx="8">
                  <c:v>75</c:v>
                </c:pt>
                <c:pt idx="9">
                  <c:v>68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90</c:v>
                </c:pt>
                <c:pt idx="14">
                  <c:v>87</c:v>
                </c:pt>
                <c:pt idx="15">
                  <c:v>75</c:v>
                </c:pt>
                <c:pt idx="16">
                  <c:v>90</c:v>
                </c:pt>
                <c:pt idx="17">
                  <c:v>84.2</c:v>
                </c:pt>
                <c:pt idx="18">
                  <c:v>79</c:v>
                </c:pt>
                <c:pt idx="19">
                  <c:v>75</c:v>
                </c:pt>
                <c:pt idx="20">
                  <c:v>90</c:v>
                </c:pt>
                <c:pt idx="21">
                  <c:v>67</c:v>
                </c:pt>
                <c:pt idx="22">
                  <c:v>80</c:v>
                </c:pt>
                <c:pt idx="23">
                  <c:v>78.2</c:v>
                </c:pt>
                <c:pt idx="24">
                  <c:v>75</c:v>
                </c:pt>
                <c:pt idx="25">
                  <c:v>80</c:v>
                </c:pt>
                <c:pt idx="26">
                  <c:v>80</c:v>
                </c:pt>
                <c:pt idx="27">
                  <c:v>78</c:v>
                </c:pt>
                <c:pt idx="28">
                  <c:v>70</c:v>
                </c:pt>
                <c:pt idx="29">
                  <c:v>76.599999999999994</c:v>
                </c:pt>
                <c:pt idx="30">
                  <c:v>85</c:v>
                </c:pt>
                <c:pt idx="31">
                  <c:v>54</c:v>
                </c:pt>
                <c:pt idx="32">
                  <c:v>54</c:v>
                </c:pt>
                <c:pt idx="33">
                  <c:v>57</c:v>
                </c:pt>
                <c:pt idx="34">
                  <c:v>50</c:v>
                </c:pt>
                <c:pt idx="35">
                  <c:v>60</c:v>
                </c:pt>
                <c:pt idx="36">
                  <c:v>76.399999999999991</c:v>
                </c:pt>
              </c:numCache>
            </c:numRef>
          </c:val>
        </c:ser>
        <c:ser>
          <c:idx val="1"/>
          <c:order val="1"/>
          <c:tx>
            <c:strRef>
              <c:f>'[1]مقایسه نتایج نهایی'!$A$4</c:f>
              <c:strCache>
                <c:ptCount val="1"/>
                <c:pt idx="0">
                  <c:v>پایش دوم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</c:lvl>
                <c:lvl>
                  <c:pt idx="0">
                    <c:v>برنامه سلامت مادران</c:v>
                  </c:pt>
                  <c:pt idx="6">
                    <c:v>برنامه سلامت کودکان</c:v>
                  </c:pt>
                  <c:pt idx="12">
                    <c:v>برنامه سلامت باروری</c:v>
                  </c:pt>
                  <c:pt idx="18">
                    <c:v>برنامه بهبود تغذیه</c:v>
                  </c:pt>
                  <c:pt idx="24">
                    <c:v>برنامه سلامت میانسالان</c:v>
                  </c:pt>
                  <c:pt idx="30">
                    <c:v>برنامه سلامت سالمندان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نهایی'!$B$4:$AL$4</c:f>
              <c:numCache>
                <c:formatCode>General</c:formatCode>
                <c:ptCount val="37"/>
                <c:pt idx="0">
                  <c:v>99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90.8</c:v>
                </c:pt>
                <c:pt idx="6">
                  <c:v>98</c:v>
                </c:pt>
                <c:pt idx="7">
                  <c:v>98</c:v>
                </c:pt>
                <c:pt idx="8">
                  <c:v>90</c:v>
                </c:pt>
                <c:pt idx="9">
                  <c:v>90</c:v>
                </c:pt>
                <c:pt idx="10">
                  <c:v>76</c:v>
                </c:pt>
                <c:pt idx="11">
                  <c:v>90.4</c:v>
                </c:pt>
                <c:pt idx="12">
                  <c:v>94</c:v>
                </c:pt>
                <c:pt idx="13">
                  <c:v>100</c:v>
                </c:pt>
                <c:pt idx="14">
                  <c:v>90</c:v>
                </c:pt>
                <c:pt idx="15">
                  <c:v>75</c:v>
                </c:pt>
                <c:pt idx="16">
                  <c:v>100</c:v>
                </c:pt>
                <c:pt idx="17">
                  <c:v>91.8</c:v>
                </c:pt>
                <c:pt idx="18">
                  <c:v>89</c:v>
                </c:pt>
                <c:pt idx="19">
                  <c:v>86</c:v>
                </c:pt>
                <c:pt idx="20">
                  <c:v>95</c:v>
                </c:pt>
                <c:pt idx="21">
                  <c:v>98</c:v>
                </c:pt>
                <c:pt idx="22">
                  <c:v>85</c:v>
                </c:pt>
                <c:pt idx="23">
                  <c:v>90.6</c:v>
                </c:pt>
                <c:pt idx="24">
                  <c:v>85</c:v>
                </c:pt>
                <c:pt idx="25">
                  <c:v>86</c:v>
                </c:pt>
                <c:pt idx="26">
                  <c:v>75</c:v>
                </c:pt>
                <c:pt idx="27">
                  <c:v>89</c:v>
                </c:pt>
                <c:pt idx="28">
                  <c:v>75</c:v>
                </c:pt>
                <c:pt idx="29">
                  <c:v>82</c:v>
                </c:pt>
                <c:pt idx="30">
                  <c:v>90</c:v>
                </c:pt>
                <c:pt idx="31">
                  <c:v>78</c:v>
                </c:pt>
                <c:pt idx="32">
                  <c:v>75</c:v>
                </c:pt>
                <c:pt idx="33">
                  <c:v>78</c:v>
                </c:pt>
                <c:pt idx="34">
                  <c:v>55</c:v>
                </c:pt>
                <c:pt idx="35">
                  <c:v>75.2</c:v>
                </c:pt>
                <c:pt idx="36">
                  <c:v>86.800000000000011</c:v>
                </c:pt>
              </c:numCache>
            </c:numRef>
          </c:val>
        </c:ser>
        <c:marker val="1"/>
        <c:axId val="58275328"/>
        <c:axId val="58276864"/>
      </c:lineChart>
      <c:catAx>
        <c:axId val="58275328"/>
        <c:scaling>
          <c:orientation val="minMax"/>
        </c:scaling>
        <c:axPos val="b"/>
        <c:tickLblPos val="nextTo"/>
        <c:crossAx val="58276864"/>
        <c:crosses val="autoZero"/>
        <c:auto val="1"/>
        <c:lblAlgn val="ctr"/>
        <c:lblOffset val="100"/>
      </c:catAx>
      <c:valAx>
        <c:axId val="58276864"/>
        <c:scaling>
          <c:orientation val="minMax"/>
        </c:scaling>
        <c:axPos val="l"/>
        <c:majorGridlines/>
        <c:numFmt formatCode="General" sourceLinked="1"/>
        <c:tickLblPos val="nextTo"/>
        <c:crossAx val="58275328"/>
        <c:crosses val="autoZero"/>
        <c:crossBetween val="between"/>
      </c:valAx>
    </c:plotArea>
    <c:legend>
      <c:legendPos val="l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104776</xdr:colOff>
      <xdr:row>6</xdr:row>
      <xdr:rowOff>76200</xdr:rowOff>
    </xdr:from>
    <xdr:to>
      <xdr:col>37</xdr:col>
      <xdr:colOff>628653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70;&#1705;%20&#1604;&#1740;&#1587;&#1578;%20&#1606;&#1607;&#1575;&#1740;&#1740;%20930917/&#1670;&#1705;%20&#1604;&#1740;&#1587;&#1578;%20100%20&#1587;&#1608;&#1575;&#1604;&#1740;%20&#1587;&#1578;&#1575;&#1583;%20%20&#1575;&#1587;&#1578;&#1575;&#1606;%20&#1582;&#1575;&#1606;&#1608;&#1575;&#1583;&#16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چک لیست پایش ستادی"/>
      <sheetName val="مقایسه نتایج نهایی"/>
      <sheetName val="Sheet3"/>
    </sheetNames>
    <sheetDataSet>
      <sheetData sheetId="0"/>
      <sheetData sheetId="1">
        <row r="1">
          <cell r="B1" t="str">
            <v>برنامه سلامت مادران</v>
          </cell>
          <cell r="H1" t="str">
            <v>برنامه سلامت کودکان</v>
          </cell>
          <cell r="N1" t="str">
            <v>برنامه سلامت باروری</v>
          </cell>
          <cell r="T1" t="str">
            <v>برنامه بهبود تغذیه</v>
          </cell>
          <cell r="Z1" t="str">
            <v>برنامه سلامت میانسالان</v>
          </cell>
          <cell r="AF1" t="str">
            <v>برنامه سلامت سالمندان</v>
          </cell>
          <cell r="AL1" t="str">
            <v>میانگین میانگین ها</v>
          </cell>
        </row>
        <row r="2">
          <cell r="B2" t="str">
            <v xml:space="preserve">برنامه ریزی </v>
          </cell>
          <cell r="C2" t="str">
            <v>سازماندهی</v>
          </cell>
          <cell r="D2" t="str">
            <v>پایش وارزشیابی</v>
          </cell>
          <cell r="E2" t="str">
            <v>گزارش دهی</v>
          </cell>
          <cell r="F2" t="str">
            <v>سایر فعالیتها</v>
          </cell>
          <cell r="G2" t="str">
            <v>میانگین</v>
          </cell>
          <cell r="H2" t="str">
            <v xml:space="preserve">برنامه ریزی </v>
          </cell>
          <cell r="I2" t="str">
            <v>سازماندهی</v>
          </cell>
          <cell r="J2" t="str">
            <v>پایش وارزشیابی</v>
          </cell>
          <cell r="K2" t="str">
            <v>گزارش دهی</v>
          </cell>
          <cell r="L2" t="str">
            <v>سایر فعالیتها</v>
          </cell>
          <cell r="M2" t="str">
            <v>میانگین</v>
          </cell>
          <cell r="N2" t="str">
            <v xml:space="preserve">برنامه ریزی </v>
          </cell>
          <cell r="O2" t="str">
            <v>سازماندهی</v>
          </cell>
          <cell r="P2" t="str">
            <v>پایش وارزشیابی</v>
          </cell>
          <cell r="Q2" t="str">
            <v>گزارش دهی</v>
          </cell>
          <cell r="R2" t="str">
            <v>سایر فعالیتها</v>
          </cell>
          <cell r="S2" t="str">
            <v>میانگین</v>
          </cell>
          <cell r="T2" t="str">
            <v xml:space="preserve">برنامه ریزی </v>
          </cell>
          <cell r="U2" t="str">
            <v>سازماندهی</v>
          </cell>
          <cell r="V2" t="str">
            <v>پایش وارزشیابی</v>
          </cell>
          <cell r="W2" t="str">
            <v>گزارش دهی</v>
          </cell>
          <cell r="X2" t="str">
            <v>سایر فعالیتها</v>
          </cell>
          <cell r="Y2" t="str">
            <v>میانگین</v>
          </cell>
          <cell r="Z2" t="str">
            <v xml:space="preserve">برنامه ریزی </v>
          </cell>
          <cell r="AA2" t="str">
            <v>سازماندهی</v>
          </cell>
          <cell r="AB2" t="str">
            <v>پایش وارزشیابی</v>
          </cell>
          <cell r="AC2" t="str">
            <v>گزارش دهی</v>
          </cell>
          <cell r="AD2" t="str">
            <v>سایر فعالیتها</v>
          </cell>
          <cell r="AE2" t="str">
            <v>میانگین</v>
          </cell>
          <cell r="AF2" t="str">
            <v xml:space="preserve">برنامه ریزی </v>
          </cell>
          <cell r="AG2" t="str">
            <v>سازماندهی</v>
          </cell>
          <cell r="AH2" t="str">
            <v>پایش وارزشیابی</v>
          </cell>
          <cell r="AI2" t="str">
            <v>گزارش دهی</v>
          </cell>
          <cell r="AJ2" t="str">
            <v>سایر فعالیتها</v>
          </cell>
          <cell r="AK2" t="str">
            <v>میانگین</v>
          </cell>
        </row>
        <row r="3">
          <cell r="A3" t="str">
            <v>پایش اول</v>
          </cell>
          <cell r="B3">
            <v>89</v>
          </cell>
          <cell r="C3">
            <v>79</v>
          </cell>
          <cell r="D3">
            <v>79</v>
          </cell>
          <cell r="E3">
            <v>75</v>
          </cell>
          <cell r="F3">
            <v>80</v>
          </cell>
          <cell r="G3">
            <v>80.400000000000006</v>
          </cell>
          <cell r="H3">
            <v>95</v>
          </cell>
          <cell r="I3">
            <v>78</v>
          </cell>
          <cell r="J3">
            <v>75</v>
          </cell>
          <cell r="K3">
            <v>68</v>
          </cell>
          <cell r="L3">
            <v>79</v>
          </cell>
          <cell r="M3">
            <v>79</v>
          </cell>
          <cell r="N3">
            <v>79</v>
          </cell>
          <cell r="O3">
            <v>90</v>
          </cell>
          <cell r="P3">
            <v>87</v>
          </cell>
          <cell r="Q3">
            <v>75</v>
          </cell>
          <cell r="R3">
            <v>90</v>
          </cell>
          <cell r="S3">
            <v>84.2</v>
          </cell>
          <cell r="T3">
            <v>79</v>
          </cell>
          <cell r="U3">
            <v>75</v>
          </cell>
          <cell r="V3">
            <v>90</v>
          </cell>
          <cell r="W3">
            <v>67</v>
          </cell>
          <cell r="X3">
            <v>80</v>
          </cell>
          <cell r="Y3">
            <v>78.2</v>
          </cell>
          <cell r="Z3">
            <v>75</v>
          </cell>
          <cell r="AA3">
            <v>80</v>
          </cell>
          <cell r="AB3">
            <v>80</v>
          </cell>
          <cell r="AC3">
            <v>78</v>
          </cell>
          <cell r="AD3">
            <v>70</v>
          </cell>
          <cell r="AE3">
            <v>76.599999999999994</v>
          </cell>
          <cell r="AF3">
            <v>85</v>
          </cell>
          <cell r="AG3">
            <v>54</v>
          </cell>
          <cell r="AH3">
            <v>54</v>
          </cell>
          <cell r="AI3">
            <v>57</v>
          </cell>
          <cell r="AJ3">
            <v>50</v>
          </cell>
          <cell r="AK3">
            <v>60</v>
          </cell>
          <cell r="AL3">
            <v>76.399999999999991</v>
          </cell>
        </row>
        <row r="4">
          <cell r="A4" t="str">
            <v>پایش دوم</v>
          </cell>
          <cell r="B4">
            <v>99</v>
          </cell>
          <cell r="C4">
            <v>90</v>
          </cell>
          <cell r="D4">
            <v>85</v>
          </cell>
          <cell r="E4">
            <v>90</v>
          </cell>
          <cell r="F4">
            <v>90</v>
          </cell>
          <cell r="G4">
            <v>90.8</v>
          </cell>
          <cell r="H4">
            <v>98</v>
          </cell>
          <cell r="I4">
            <v>98</v>
          </cell>
          <cell r="J4">
            <v>90</v>
          </cell>
          <cell r="K4">
            <v>90</v>
          </cell>
          <cell r="L4">
            <v>76</v>
          </cell>
          <cell r="M4">
            <v>90.4</v>
          </cell>
          <cell r="N4">
            <v>94</v>
          </cell>
          <cell r="O4">
            <v>100</v>
          </cell>
          <cell r="P4">
            <v>90</v>
          </cell>
          <cell r="Q4">
            <v>75</v>
          </cell>
          <cell r="R4">
            <v>100</v>
          </cell>
          <cell r="S4">
            <v>91.8</v>
          </cell>
          <cell r="T4">
            <v>89</v>
          </cell>
          <cell r="U4">
            <v>86</v>
          </cell>
          <cell r="V4">
            <v>95</v>
          </cell>
          <cell r="W4">
            <v>98</v>
          </cell>
          <cell r="X4">
            <v>85</v>
          </cell>
          <cell r="Y4">
            <v>90.6</v>
          </cell>
          <cell r="Z4">
            <v>85</v>
          </cell>
          <cell r="AA4">
            <v>86</v>
          </cell>
          <cell r="AB4">
            <v>75</v>
          </cell>
          <cell r="AC4">
            <v>89</v>
          </cell>
          <cell r="AD4">
            <v>75</v>
          </cell>
          <cell r="AE4">
            <v>82</v>
          </cell>
          <cell r="AF4">
            <v>90</v>
          </cell>
          <cell r="AG4">
            <v>78</v>
          </cell>
          <cell r="AH4">
            <v>75</v>
          </cell>
          <cell r="AI4">
            <v>78</v>
          </cell>
          <cell r="AJ4">
            <v>55</v>
          </cell>
          <cell r="AK4">
            <v>75.2</v>
          </cell>
          <cell r="AL4">
            <v>86.800000000000011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O146"/>
  <sheetViews>
    <sheetView rightToLeft="1" tabSelected="1" topLeftCell="A130" zoomScale="90" zoomScaleNormal="90" workbookViewId="0">
      <selection activeCell="D139" sqref="D139:D142"/>
    </sheetView>
  </sheetViews>
  <sheetFormatPr defaultRowHeight="14.25"/>
  <cols>
    <col min="1" max="1" width="3.25" customWidth="1"/>
    <col min="2" max="2" width="3.375" customWidth="1"/>
    <col min="3" max="3" width="3.625" customWidth="1"/>
    <col min="4" max="4" width="56.75" customWidth="1"/>
    <col min="5" max="5" width="6.25" customWidth="1"/>
    <col min="6" max="18" width="4.625" customWidth="1"/>
    <col min="19" max="20" width="4.875" style="1" customWidth="1"/>
    <col min="21" max="561" width="9" style="1"/>
  </cols>
  <sheetData>
    <row r="1" spans="1:22" ht="20.25" customHeight="1">
      <c r="A1" s="131" t="s">
        <v>144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2" ht="15.75" customHeight="1">
      <c r="A2" s="131" t="s">
        <v>60</v>
      </c>
      <c r="B2" s="131"/>
      <c r="C2" s="131"/>
      <c r="D2" s="11"/>
      <c r="E2" s="142" t="s">
        <v>45</v>
      </c>
      <c r="F2" s="142"/>
      <c r="G2" s="142"/>
      <c r="H2" s="142"/>
      <c r="I2" s="142"/>
      <c r="J2" s="142"/>
      <c r="K2" s="142"/>
      <c r="L2" s="142" t="s">
        <v>50</v>
      </c>
      <c r="M2" s="142"/>
      <c r="N2" s="142"/>
      <c r="O2" s="142"/>
      <c r="P2" s="142"/>
      <c r="Q2" s="142"/>
      <c r="R2" s="142"/>
    </row>
    <row r="3" spans="1:22" ht="17.25" customHeight="1" thickBot="1">
      <c r="A3" s="143" t="s">
        <v>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 t="s">
        <v>26</v>
      </c>
      <c r="M3" s="143"/>
      <c r="N3" s="143"/>
      <c r="O3" s="143"/>
      <c r="P3" s="143"/>
      <c r="Q3" s="143"/>
      <c r="R3" s="143"/>
    </row>
    <row r="4" spans="1:22" ht="15" customHeight="1" thickTop="1" thickBot="1">
      <c r="A4" s="118" t="s">
        <v>0</v>
      </c>
      <c r="B4" s="118" t="s">
        <v>18</v>
      </c>
      <c r="C4" s="120" t="s">
        <v>1</v>
      </c>
      <c r="D4" s="120" t="s">
        <v>2</v>
      </c>
      <c r="E4" s="122" t="s">
        <v>112</v>
      </c>
      <c r="F4" s="122"/>
      <c r="G4" s="122" t="s">
        <v>113</v>
      </c>
      <c r="H4" s="122"/>
      <c r="I4" s="122" t="s">
        <v>114</v>
      </c>
      <c r="J4" s="122"/>
      <c r="K4" s="112" t="s">
        <v>115</v>
      </c>
      <c r="L4" s="112"/>
      <c r="M4" s="112" t="s">
        <v>116</v>
      </c>
      <c r="N4" s="112"/>
      <c r="O4" s="84" t="s">
        <v>117</v>
      </c>
      <c r="P4" s="85"/>
      <c r="Q4" s="113" t="s">
        <v>118</v>
      </c>
      <c r="R4" s="114"/>
      <c r="S4" s="115" t="s">
        <v>89</v>
      </c>
      <c r="T4" s="115"/>
      <c r="U4" s="109"/>
      <c r="V4" s="109"/>
    </row>
    <row r="5" spans="1:22" ht="13.5" customHeight="1" thickTop="1" thickBot="1">
      <c r="A5" s="119"/>
      <c r="B5" s="119"/>
      <c r="C5" s="121"/>
      <c r="D5" s="121"/>
      <c r="E5" s="86" t="s">
        <v>19</v>
      </c>
      <c r="F5" s="86" t="s">
        <v>20</v>
      </c>
      <c r="G5" s="86" t="s">
        <v>19</v>
      </c>
      <c r="H5" s="86" t="s">
        <v>20</v>
      </c>
      <c r="I5" s="86" t="s">
        <v>19</v>
      </c>
      <c r="J5" s="86" t="s">
        <v>20</v>
      </c>
      <c r="K5" s="86" t="s">
        <v>19</v>
      </c>
      <c r="L5" s="86" t="s">
        <v>20</v>
      </c>
      <c r="M5" s="86" t="s">
        <v>19</v>
      </c>
      <c r="N5" s="86" t="s">
        <v>20</v>
      </c>
      <c r="O5" s="86" t="s">
        <v>19</v>
      </c>
      <c r="P5" s="86" t="s">
        <v>20</v>
      </c>
      <c r="Q5" s="86" t="s">
        <v>19</v>
      </c>
      <c r="R5" s="96" t="s">
        <v>20</v>
      </c>
      <c r="S5" s="99" t="s">
        <v>19</v>
      </c>
      <c r="T5" s="99" t="s">
        <v>20</v>
      </c>
      <c r="U5" s="97"/>
      <c r="V5" s="97"/>
    </row>
    <row r="6" spans="1:22" ht="13.5" customHeight="1" thickTop="1" thickBot="1">
      <c r="A6" s="138" t="s">
        <v>14</v>
      </c>
      <c r="B6" s="139"/>
      <c r="C6" s="41">
        <v>1</v>
      </c>
      <c r="D6" s="83" t="s">
        <v>110</v>
      </c>
      <c r="E6" s="27">
        <v>1</v>
      </c>
      <c r="F6" s="28"/>
      <c r="G6" s="27"/>
      <c r="H6" s="28"/>
      <c r="I6" s="27"/>
      <c r="J6" s="28"/>
      <c r="K6" s="27"/>
      <c r="L6" s="28"/>
      <c r="M6" s="27"/>
      <c r="N6" s="28"/>
      <c r="O6" s="87"/>
      <c r="P6" s="87"/>
      <c r="Q6" s="27"/>
      <c r="R6" s="98"/>
      <c r="S6" s="43">
        <f t="shared" ref="S6" si="0">AVERAGE(E6,G6,I6,K6,M6,Q6)</f>
        <v>1</v>
      </c>
      <c r="T6" s="43" t="e">
        <f t="shared" ref="T6" si="1">AVERAGE(F6,H6,J6,L6,N6,R6)</f>
        <v>#DIV/0!</v>
      </c>
    </row>
    <row r="7" spans="1:22" ht="24" customHeight="1" thickBot="1">
      <c r="A7" s="134"/>
      <c r="B7" s="126"/>
      <c r="C7" s="20">
        <v>2</v>
      </c>
      <c r="D7" s="4" t="s">
        <v>61</v>
      </c>
      <c r="E7" s="25">
        <v>1</v>
      </c>
      <c r="F7" s="26"/>
      <c r="G7" s="25"/>
      <c r="H7" s="26"/>
      <c r="I7" s="25"/>
      <c r="J7" s="26"/>
      <c r="K7" s="25"/>
      <c r="L7" s="26"/>
      <c r="M7" s="25"/>
      <c r="N7" s="26"/>
      <c r="O7" s="88"/>
      <c r="P7" s="88"/>
      <c r="Q7" s="25"/>
      <c r="R7" s="26"/>
      <c r="S7" s="43">
        <f>AVERAGE(E7,G7,I7,K7,M7,Q7)</f>
        <v>1</v>
      </c>
      <c r="T7" s="43" t="e">
        <f>AVERAGE(F7,H7,J7,L7,N7,R7)</f>
        <v>#DIV/0!</v>
      </c>
    </row>
    <row r="8" spans="1:22" ht="24" customHeight="1" thickBot="1">
      <c r="A8" s="134"/>
      <c r="B8" s="126"/>
      <c r="C8" s="40">
        <v>3</v>
      </c>
      <c r="D8" s="4" t="s">
        <v>111</v>
      </c>
      <c r="E8" s="25">
        <v>1</v>
      </c>
      <c r="F8" s="26"/>
      <c r="G8" s="25"/>
      <c r="H8" s="26"/>
      <c r="I8" s="25"/>
      <c r="J8" s="26"/>
      <c r="K8" s="25"/>
      <c r="L8" s="26"/>
      <c r="M8" s="25"/>
      <c r="N8" s="26"/>
      <c r="O8" s="88"/>
      <c r="P8" s="88"/>
      <c r="Q8" s="25"/>
      <c r="R8" s="26"/>
      <c r="S8" s="43">
        <f t="shared" ref="S8:T8" si="2">AVERAGE(E8,G8,I8,K8,M8,Q8)</f>
        <v>1</v>
      </c>
      <c r="T8" s="43" t="e">
        <f t="shared" si="2"/>
        <v>#DIV/0!</v>
      </c>
    </row>
    <row r="9" spans="1:22" ht="21.95" customHeight="1" thickBot="1">
      <c r="A9" s="134"/>
      <c r="B9" s="126"/>
      <c r="C9" s="100">
        <v>4</v>
      </c>
      <c r="D9" s="4" t="s">
        <v>147</v>
      </c>
      <c r="E9" s="25">
        <v>1</v>
      </c>
      <c r="F9" s="24"/>
      <c r="G9" s="9"/>
      <c r="H9" s="24"/>
      <c r="I9" s="9"/>
      <c r="J9" s="24"/>
      <c r="K9" s="9"/>
      <c r="L9" s="24"/>
      <c r="M9" s="9"/>
      <c r="N9" s="24"/>
      <c r="O9" s="89"/>
      <c r="P9" s="89"/>
      <c r="Q9" s="9"/>
      <c r="R9" s="24"/>
      <c r="S9" s="44">
        <f t="shared" ref="S9:S21" si="3">AVERAGE(E9,G9,I9,K9,M9,Q9)</f>
        <v>1</v>
      </c>
      <c r="T9" s="44" t="e">
        <f t="shared" ref="T9:T21" si="4">AVERAGE(F9,H9,J9,L9,N9,R9)</f>
        <v>#DIV/0!</v>
      </c>
    </row>
    <row r="10" spans="1:22" ht="21.95" customHeight="1" thickBot="1">
      <c r="A10" s="134"/>
      <c r="B10" s="126"/>
      <c r="C10" s="100">
        <v>5</v>
      </c>
      <c r="D10" s="4" t="s">
        <v>46</v>
      </c>
      <c r="E10" s="25">
        <v>1</v>
      </c>
      <c r="F10" s="24"/>
      <c r="G10" s="9"/>
      <c r="H10" s="24"/>
      <c r="I10" s="9"/>
      <c r="J10" s="24"/>
      <c r="K10" s="9"/>
      <c r="L10" s="24"/>
      <c r="M10" s="9"/>
      <c r="N10" s="24"/>
      <c r="O10" s="89"/>
      <c r="P10" s="89"/>
      <c r="Q10" s="9"/>
      <c r="R10" s="24"/>
      <c r="S10" s="44">
        <f t="shared" si="3"/>
        <v>1</v>
      </c>
      <c r="T10" s="44" t="e">
        <f t="shared" si="4"/>
        <v>#DIV/0!</v>
      </c>
    </row>
    <row r="11" spans="1:22" ht="21.95" customHeight="1" thickBot="1">
      <c r="A11" s="134"/>
      <c r="B11" s="126"/>
      <c r="C11" s="100">
        <v>6</v>
      </c>
      <c r="D11" s="4" t="s">
        <v>67</v>
      </c>
      <c r="E11" s="25">
        <v>1</v>
      </c>
      <c r="F11" s="24"/>
      <c r="G11" s="9"/>
      <c r="H11" s="24"/>
      <c r="I11" s="9"/>
      <c r="J11" s="24"/>
      <c r="K11" s="9"/>
      <c r="L11" s="24"/>
      <c r="M11" s="9"/>
      <c r="N11" s="24"/>
      <c r="O11" s="89"/>
      <c r="P11" s="89"/>
      <c r="Q11" s="9"/>
      <c r="R11" s="24"/>
      <c r="S11" s="44">
        <f t="shared" si="3"/>
        <v>1</v>
      </c>
      <c r="T11" s="44" t="e">
        <f t="shared" si="4"/>
        <v>#DIV/0!</v>
      </c>
    </row>
    <row r="12" spans="1:22" ht="20.25" customHeight="1" thickBot="1">
      <c r="A12" s="134"/>
      <c r="B12" s="126"/>
      <c r="C12" s="100">
        <v>7</v>
      </c>
      <c r="D12" s="4" t="s">
        <v>9</v>
      </c>
      <c r="E12" s="25">
        <v>1</v>
      </c>
      <c r="F12" s="24"/>
      <c r="G12" s="9"/>
      <c r="H12" s="24"/>
      <c r="I12" s="9"/>
      <c r="J12" s="24"/>
      <c r="K12" s="9"/>
      <c r="L12" s="24"/>
      <c r="M12" s="9"/>
      <c r="N12" s="24"/>
      <c r="O12" s="89"/>
      <c r="P12" s="89"/>
      <c r="Q12" s="9"/>
      <c r="R12" s="24"/>
      <c r="S12" s="44">
        <f t="shared" si="3"/>
        <v>1</v>
      </c>
      <c r="T12" s="44" t="e">
        <f t="shared" si="4"/>
        <v>#DIV/0!</v>
      </c>
    </row>
    <row r="13" spans="1:22" ht="23.25" customHeight="1" thickBot="1">
      <c r="A13" s="134"/>
      <c r="B13" s="126"/>
      <c r="C13" s="100">
        <v>8</v>
      </c>
      <c r="D13" s="4" t="s">
        <v>81</v>
      </c>
      <c r="E13" s="25">
        <v>1</v>
      </c>
      <c r="F13" s="24"/>
      <c r="G13" s="9"/>
      <c r="H13" s="24"/>
      <c r="I13" s="9"/>
      <c r="J13" s="24"/>
      <c r="K13" s="9"/>
      <c r="L13" s="24"/>
      <c r="M13" s="9"/>
      <c r="N13" s="24"/>
      <c r="O13" s="89"/>
      <c r="P13" s="89"/>
      <c r="Q13" s="9"/>
      <c r="R13" s="24"/>
      <c r="S13" s="44">
        <f t="shared" si="3"/>
        <v>1</v>
      </c>
      <c r="T13" s="44" t="e">
        <f t="shared" si="4"/>
        <v>#DIV/0!</v>
      </c>
    </row>
    <row r="14" spans="1:22" ht="22.5" customHeight="1" thickBot="1">
      <c r="A14" s="134"/>
      <c r="B14" s="126"/>
      <c r="C14" s="100">
        <v>9</v>
      </c>
      <c r="D14" s="4" t="s">
        <v>10</v>
      </c>
      <c r="E14" s="25">
        <v>1</v>
      </c>
      <c r="F14" s="24"/>
      <c r="G14" s="9"/>
      <c r="H14" s="24"/>
      <c r="I14" s="9"/>
      <c r="J14" s="24"/>
      <c r="K14" s="9"/>
      <c r="L14" s="24"/>
      <c r="M14" s="9"/>
      <c r="N14" s="24"/>
      <c r="O14" s="89"/>
      <c r="P14" s="89"/>
      <c r="Q14" s="9"/>
      <c r="R14" s="24"/>
      <c r="S14" s="44">
        <f t="shared" si="3"/>
        <v>1</v>
      </c>
      <c r="T14" s="44" t="e">
        <f t="shared" si="4"/>
        <v>#DIV/0!</v>
      </c>
    </row>
    <row r="15" spans="1:22" ht="32.25" customHeight="1" thickBot="1">
      <c r="A15" s="134"/>
      <c r="B15" s="126"/>
      <c r="C15" s="100">
        <v>10</v>
      </c>
      <c r="D15" s="4" t="s">
        <v>27</v>
      </c>
      <c r="E15" s="25">
        <v>1</v>
      </c>
      <c r="F15" s="24"/>
      <c r="G15" s="9"/>
      <c r="H15" s="24"/>
      <c r="I15" s="9"/>
      <c r="J15" s="24"/>
      <c r="K15" s="9"/>
      <c r="L15" s="24"/>
      <c r="M15" s="9"/>
      <c r="N15" s="24"/>
      <c r="O15" s="89"/>
      <c r="P15" s="89"/>
      <c r="Q15" s="9"/>
      <c r="R15" s="24"/>
      <c r="S15" s="44">
        <f t="shared" si="3"/>
        <v>1</v>
      </c>
      <c r="T15" s="44" t="e">
        <f t="shared" si="4"/>
        <v>#DIV/0!</v>
      </c>
    </row>
    <row r="16" spans="1:22" ht="38.25" customHeight="1" thickBot="1">
      <c r="A16" s="134"/>
      <c r="B16" s="126"/>
      <c r="C16" s="100">
        <v>11</v>
      </c>
      <c r="D16" s="4" t="s">
        <v>62</v>
      </c>
      <c r="E16" s="25">
        <v>1</v>
      </c>
      <c r="F16" s="24"/>
      <c r="G16" s="9"/>
      <c r="H16" s="24"/>
      <c r="I16" s="9"/>
      <c r="J16" s="24"/>
      <c r="K16" s="9"/>
      <c r="L16" s="24"/>
      <c r="M16" s="9"/>
      <c r="N16" s="24"/>
      <c r="O16" s="89"/>
      <c r="P16" s="89"/>
      <c r="Q16" s="9"/>
      <c r="R16" s="24"/>
      <c r="S16" s="44">
        <f t="shared" si="3"/>
        <v>1</v>
      </c>
      <c r="T16" s="44" t="e">
        <f t="shared" si="4"/>
        <v>#DIV/0!</v>
      </c>
    </row>
    <row r="17" spans="1:22" ht="21.95" customHeight="1" thickBot="1">
      <c r="A17" s="134"/>
      <c r="B17" s="126"/>
      <c r="C17" s="100">
        <v>12</v>
      </c>
      <c r="D17" s="4" t="s">
        <v>49</v>
      </c>
      <c r="E17" s="25">
        <v>1</v>
      </c>
      <c r="F17" s="24"/>
      <c r="G17" s="9"/>
      <c r="H17" s="24"/>
      <c r="I17" s="9"/>
      <c r="J17" s="24"/>
      <c r="K17" s="9"/>
      <c r="L17" s="24"/>
      <c r="M17" s="9"/>
      <c r="N17" s="24"/>
      <c r="O17" s="89"/>
      <c r="P17" s="89"/>
      <c r="Q17" s="9"/>
      <c r="R17" s="24"/>
      <c r="S17" s="44">
        <f t="shared" si="3"/>
        <v>1</v>
      </c>
      <c r="T17" s="44" t="e">
        <f t="shared" si="4"/>
        <v>#DIV/0!</v>
      </c>
    </row>
    <row r="18" spans="1:22" ht="21.95" customHeight="1" thickBot="1">
      <c r="A18" s="134"/>
      <c r="B18" s="126"/>
      <c r="C18" s="100">
        <v>13</v>
      </c>
      <c r="D18" s="4" t="s">
        <v>83</v>
      </c>
      <c r="E18" s="25">
        <v>1</v>
      </c>
      <c r="F18" s="24"/>
      <c r="G18" s="9"/>
      <c r="H18" s="24"/>
      <c r="I18" s="9"/>
      <c r="J18" s="24"/>
      <c r="K18" s="9"/>
      <c r="L18" s="24"/>
      <c r="M18" s="9"/>
      <c r="N18" s="24"/>
      <c r="O18" s="89"/>
      <c r="P18" s="89"/>
      <c r="Q18" s="9"/>
      <c r="R18" s="24"/>
      <c r="S18" s="44">
        <f t="shared" si="3"/>
        <v>1</v>
      </c>
      <c r="T18" s="44" t="e">
        <f t="shared" si="4"/>
        <v>#DIV/0!</v>
      </c>
    </row>
    <row r="19" spans="1:22" ht="21.95" customHeight="1" thickBot="1">
      <c r="A19" s="134"/>
      <c r="B19" s="126"/>
      <c r="C19" s="100">
        <v>14</v>
      </c>
      <c r="D19" s="4" t="s">
        <v>42</v>
      </c>
      <c r="E19" s="25">
        <v>1</v>
      </c>
      <c r="F19" s="24"/>
      <c r="G19" s="9"/>
      <c r="H19" s="24"/>
      <c r="I19" s="9"/>
      <c r="J19" s="24"/>
      <c r="K19" s="9"/>
      <c r="L19" s="24"/>
      <c r="M19" s="9"/>
      <c r="N19" s="24"/>
      <c r="O19" s="89"/>
      <c r="P19" s="89"/>
      <c r="Q19" s="9"/>
      <c r="R19" s="24"/>
      <c r="S19" s="44">
        <f t="shared" si="3"/>
        <v>1</v>
      </c>
      <c r="T19" s="44" t="e">
        <f t="shared" si="4"/>
        <v>#DIV/0!</v>
      </c>
    </row>
    <row r="20" spans="1:22" ht="21.95" customHeight="1" thickBot="1">
      <c r="A20" s="134"/>
      <c r="B20" s="126"/>
      <c r="C20" s="100">
        <v>15</v>
      </c>
      <c r="D20" s="4" t="s">
        <v>43</v>
      </c>
      <c r="E20" s="25">
        <v>1</v>
      </c>
      <c r="F20" s="24"/>
      <c r="G20" s="9"/>
      <c r="H20" s="24"/>
      <c r="I20" s="9"/>
      <c r="J20" s="24"/>
      <c r="K20" s="9"/>
      <c r="L20" s="24"/>
      <c r="M20" s="9"/>
      <c r="N20" s="24"/>
      <c r="O20" s="89"/>
      <c r="P20" s="89"/>
      <c r="Q20" s="9"/>
      <c r="R20" s="24"/>
      <c r="S20" s="44">
        <f t="shared" si="3"/>
        <v>1</v>
      </c>
      <c r="T20" s="44" t="e">
        <f t="shared" si="4"/>
        <v>#DIV/0!</v>
      </c>
    </row>
    <row r="21" spans="1:22" ht="25.5" customHeight="1" thickBot="1">
      <c r="A21" s="134"/>
      <c r="B21" s="126"/>
      <c r="C21" s="100">
        <v>16</v>
      </c>
      <c r="D21" s="12" t="s">
        <v>73</v>
      </c>
      <c r="E21" s="25">
        <v>1</v>
      </c>
      <c r="F21" s="24"/>
      <c r="G21" s="9"/>
      <c r="H21" s="24"/>
      <c r="I21" s="9"/>
      <c r="J21" s="24"/>
      <c r="K21" s="9"/>
      <c r="L21" s="24"/>
      <c r="M21" s="9"/>
      <c r="N21" s="24"/>
      <c r="O21" s="89"/>
      <c r="P21" s="89"/>
      <c r="Q21" s="9"/>
      <c r="R21" s="24"/>
      <c r="S21" s="44">
        <f t="shared" si="3"/>
        <v>1</v>
      </c>
      <c r="T21" s="44" t="e">
        <f t="shared" si="4"/>
        <v>#DIV/0!</v>
      </c>
    </row>
    <row r="22" spans="1:22" ht="25.5" customHeight="1" thickBot="1">
      <c r="A22" s="134"/>
      <c r="B22" s="126"/>
      <c r="C22" s="100">
        <v>17</v>
      </c>
      <c r="D22" s="4" t="s">
        <v>119</v>
      </c>
      <c r="E22" s="25">
        <v>1</v>
      </c>
      <c r="F22" s="24"/>
      <c r="G22" s="9"/>
      <c r="H22" s="24"/>
      <c r="I22" s="9"/>
      <c r="J22" s="24"/>
      <c r="K22" s="9"/>
      <c r="L22" s="24"/>
      <c r="M22" s="9"/>
      <c r="N22" s="24"/>
      <c r="O22" s="89"/>
      <c r="P22" s="89"/>
      <c r="Q22" s="9"/>
      <c r="R22" s="24"/>
      <c r="S22" s="44">
        <f t="shared" ref="S22:S23" si="5">AVERAGE(E22,G22,I22,K22,M22,Q22)</f>
        <v>1</v>
      </c>
      <c r="T22" s="44" t="e">
        <f t="shared" ref="T22:T23" si="6">AVERAGE(F22,H22,J22,L22,N22,R22)</f>
        <v>#DIV/0!</v>
      </c>
    </row>
    <row r="23" spans="1:22" ht="25.5" customHeight="1" thickBot="1">
      <c r="A23" s="134"/>
      <c r="B23" s="126"/>
      <c r="C23" s="100">
        <v>18</v>
      </c>
      <c r="D23" s="12" t="s">
        <v>84</v>
      </c>
      <c r="E23" s="25">
        <v>1</v>
      </c>
      <c r="F23" s="24"/>
      <c r="G23" s="9"/>
      <c r="H23" s="24"/>
      <c r="I23" s="9"/>
      <c r="J23" s="24"/>
      <c r="K23" s="9"/>
      <c r="L23" s="24"/>
      <c r="M23" s="9"/>
      <c r="N23" s="24"/>
      <c r="O23" s="89"/>
      <c r="P23" s="89"/>
      <c r="Q23" s="9"/>
      <c r="R23" s="24"/>
      <c r="S23" s="44">
        <f t="shared" si="5"/>
        <v>1</v>
      </c>
      <c r="T23" s="44" t="e">
        <f t="shared" si="6"/>
        <v>#DIV/0!</v>
      </c>
    </row>
    <row r="24" spans="1:22" ht="34.5" customHeight="1" thickBot="1">
      <c r="A24" s="134"/>
      <c r="B24" s="126"/>
      <c r="D24" s="48" t="s">
        <v>90</v>
      </c>
      <c r="E24" s="49">
        <f>SUM(E6:E23)</f>
        <v>18</v>
      </c>
      <c r="F24" s="49">
        <f t="shared" ref="F24:R24" si="7">SUM(F6:F23)</f>
        <v>0</v>
      </c>
      <c r="G24" s="49">
        <f t="shared" si="7"/>
        <v>0</v>
      </c>
      <c r="H24" s="49">
        <f t="shared" si="7"/>
        <v>0</v>
      </c>
      <c r="I24" s="49">
        <f t="shared" si="7"/>
        <v>0</v>
      </c>
      <c r="J24" s="49">
        <f t="shared" si="7"/>
        <v>0</v>
      </c>
      <c r="K24" s="49">
        <f t="shared" si="7"/>
        <v>0</v>
      </c>
      <c r="L24" s="49">
        <f t="shared" si="7"/>
        <v>0</v>
      </c>
      <c r="M24" s="49">
        <f t="shared" si="7"/>
        <v>0</v>
      </c>
      <c r="N24" s="49">
        <f t="shared" si="7"/>
        <v>0</v>
      </c>
      <c r="O24" s="49">
        <f t="shared" si="7"/>
        <v>0</v>
      </c>
      <c r="P24" s="49">
        <f t="shared" si="7"/>
        <v>0</v>
      </c>
      <c r="Q24" s="49">
        <f t="shared" si="7"/>
        <v>0</v>
      </c>
      <c r="R24" s="49">
        <f t="shared" si="7"/>
        <v>0</v>
      </c>
      <c r="S24" s="50">
        <f t="shared" ref="S24" si="8">SUM(S6:S23)</f>
        <v>18</v>
      </c>
      <c r="T24" s="50" t="e">
        <f t="shared" ref="T24" si="9">SUM(T6:T23)</f>
        <v>#DIV/0!</v>
      </c>
    </row>
    <row r="25" spans="1:22" ht="24.75" customHeight="1" thickBot="1">
      <c r="A25" s="140"/>
      <c r="B25" s="141"/>
      <c r="D25" s="48" t="s">
        <v>91</v>
      </c>
      <c r="E25" s="51">
        <f>E24/18*100</f>
        <v>100</v>
      </c>
      <c r="F25" s="51">
        <f t="shared" ref="F25:R25" si="10">F24/18*100</f>
        <v>0</v>
      </c>
      <c r="G25" s="51">
        <f t="shared" si="10"/>
        <v>0</v>
      </c>
      <c r="H25" s="51">
        <f t="shared" si="10"/>
        <v>0</v>
      </c>
      <c r="I25" s="51">
        <f t="shared" si="10"/>
        <v>0</v>
      </c>
      <c r="J25" s="51">
        <f t="shared" si="10"/>
        <v>0</v>
      </c>
      <c r="K25" s="51">
        <f t="shared" si="10"/>
        <v>0</v>
      </c>
      <c r="L25" s="51">
        <f t="shared" si="10"/>
        <v>0</v>
      </c>
      <c r="M25" s="51">
        <f t="shared" si="10"/>
        <v>0</v>
      </c>
      <c r="N25" s="51">
        <f t="shared" si="10"/>
        <v>0</v>
      </c>
      <c r="O25" s="51">
        <f t="shared" si="10"/>
        <v>0</v>
      </c>
      <c r="P25" s="51">
        <f t="shared" si="10"/>
        <v>0</v>
      </c>
      <c r="Q25" s="51">
        <f t="shared" si="10"/>
        <v>0</v>
      </c>
      <c r="R25" s="51">
        <f t="shared" si="10"/>
        <v>0</v>
      </c>
      <c r="S25" s="52">
        <f t="shared" ref="S25" si="11">S24/18*100</f>
        <v>100</v>
      </c>
      <c r="T25" s="52" t="e">
        <f t="shared" ref="T25" si="12">T24/18*100</f>
        <v>#DIV/0!</v>
      </c>
    </row>
    <row r="26" spans="1:22" ht="14.25" customHeight="1">
      <c r="A26" s="137" t="s">
        <v>144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22" ht="15" customHeight="1">
      <c r="A27" s="124" t="s">
        <v>60</v>
      </c>
      <c r="B27" s="124"/>
      <c r="C27" s="124"/>
      <c r="D27" s="10"/>
      <c r="E27" s="125" t="s">
        <v>45</v>
      </c>
      <c r="F27" s="125"/>
      <c r="G27" s="125"/>
      <c r="H27" s="125"/>
      <c r="I27" s="125"/>
      <c r="J27" s="125"/>
      <c r="K27" s="125"/>
      <c r="L27" s="125" t="s">
        <v>50</v>
      </c>
      <c r="M27" s="125"/>
      <c r="N27" s="125"/>
      <c r="O27" s="125"/>
      <c r="P27" s="125"/>
      <c r="Q27" s="125"/>
      <c r="R27" s="125"/>
    </row>
    <row r="28" spans="1:22" ht="23.25" customHeight="1" thickBot="1">
      <c r="A28" s="117" t="s">
        <v>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 t="s">
        <v>26</v>
      </c>
      <c r="M28" s="117"/>
      <c r="N28" s="117"/>
      <c r="O28" s="117"/>
      <c r="P28" s="117"/>
      <c r="Q28" s="117"/>
      <c r="R28" s="117"/>
    </row>
    <row r="29" spans="1:22" ht="15" customHeight="1" thickTop="1" thickBot="1">
      <c r="A29" s="118" t="s">
        <v>0</v>
      </c>
      <c r="B29" s="118" t="s">
        <v>18</v>
      </c>
      <c r="C29" s="120" t="s">
        <v>1</v>
      </c>
      <c r="D29" s="120" t="s">
        <v>2</v>
      </c>
      <c r="E29" s="122" t="s">
        <v>112</v>
      </c>
      <c r="F29" s="122"/>
      <c r="G29" s="122" t="s">
        <v>113</v>
      </c>
      <c r="H29" s="122"/>
      <c r="I29" s="122" t="s">
        <v>114</v>
      </c>
      <c r="J29" s="122"/>
      <c r="K29" s="112" t="s">
        <v>115</v>
      </c>
      <c r="L29" s="112"/>
      <c r="M29" s="112" t="s">
        <v>116</v>
      </c>
      <c r="N29" s="112"/>
      <c r="O29" s="84" t="s">
        <v>117</v>
      </c>
      <c r="P29" s="85"/>
      <c r="Q29" s="113" t="s">
        <v>118</v>
      </c>
      <c r="R29" s="114"/>
      <c r="S29" s="115" t="s">
        <v>89</v>
      </c>
      <c r="T29" s="115"/>
      <c r="U29" s="109"/>
      <c r="V29" s="109"/>
    </row>
    <row r="30" spans="1:22" ht="13.5" customHeight="1" thickTop="1" thickBot="1">
      <c r="A30" s="119"/>
      <c r="B30" s="119"/>
      <c r="C30" s="121"/>
      <c r="D30" s="121"/>
      <c r="E30" s="86" t="s">
        <v>19</v>
      </c>
      <c r="F30" s="86" t="s">
        <v>20</v>
      </c>
      <c r="G30" s="86" t="s">
        <v>19</v>
      </c>
      <c r="H30" s="86" t="s">
        <v>20</v>
      </c>
      <c r="I30" s="86" t="s">
        <v>19</v>
      </c>
      <c r="J30" s="86" t="s">
        <v>20</v>
      </c>
      <c r="K30" s="86" t="s">
        <v>19</v>
      </c>
      <c r="L30" s="86" t="s">
        <v>20</v>
      </c>
      <c r="M30" s="86" t="s">
        <v>19</v>
      </c>
      <c r="N30" s="86" t="s">
        <v>20</v>
      </c>
      <c r="O30" s="86" t="s">
        <v>19</v>
      </c>
      <c r="P30" s="86" t="s">
        <v>20</v>
      </c>
      <c r="Q30" s="86" t="s">
        <v>19</v>
      </c>
      <c r="R30" s="96" t="s">
        <v>20</v>
      </c>
      <c r="S30" s="99" t="s">
        <v>19</v>
      </c>
      <c r="T30" s="99" t="s">
        <v>20</v>
      </c>
      <c r="U30" s="97"/>
      <c r="V30" s="97"/>
    </row>
    <row r="31" spans="1:22" ht="24" customHeight="1" thickTop="1" thickBot="1">
      <c r="A31" s="145" t="s">
        <v>14</v>
      </c>
      <c r="B31" s="145" t="s">
        <v>15</v>
      </c>
      <c r="C31" s="2">
        <v>19</v>
      </c>
      <c r="D31" s="12" t="s">
        <v>148</v>
      </c>
      <c r="E31" s="25">
        <v>1</v>
      </c>
      <c r="F31" s="26"/>
      <c r="G31" s="25"/>
      <c r="H31" s="26"/>
      <c r="I31" s="25"/>
      <c r="J31" s="26"/>
      <c r="K31" s="25"/>
      <c r="L31" s="26"/>
      <c r="M31" s="25"/>
      <c r="N31" s="26"/>
      <c r="O31" s="88"/>
      <c r="P31" s="88"/>
      <c r="Q31" s="25"/>
      <c r="R31" s="26"/>
      <c r="S31" s="43">
        <f>AVERAGE(E31,G31,I31,K31,M31,Q31)</f>
        <v>1</v>
      </c>
      <c r="T31" s="43" t="e">
        <f>AVERAGE(F31,H31,J31,L31,N31,R31)</f>
        <v>#DIV/0!</v>
      </c>
    </row>
    <row r="32" spans="1:22" ht="24" customHeight="1" thickBot="1">
      <c r="A32" s="135"/>
      <c r="B32" s="135"/>
      <c r="C32" s="2">
        <v>20</v>
      </c>
      <c r="D32" s="6" t="s">
        <v>149</v>
      </c>
      <c r="E32" s="25">
        <v>1</v>
      </c>
      <c r="F32" s="24"/>
      <c r="G32" s="9"/>
      <c r="H32" s="24"/>
      <c r="I32" s="9"/>
      <c r="J32" s="24"/>
      <c r="K32" s="9"/>
      <c r="L32" s="24"/>
      <c r="M32" s="9"/>
      <c r="N32" s="24"/>
      <c r="O32" s="89"/>
      <c r="P32" s="89"/>
      <c r="Q32" s="9"/>
      <c r="R32" s="24"/>
      <c r="S32" s="44">
        <f t="shared" ref="S32:S40" si="13">AVERAGE(E32,G32,I32,K32,M32,Q32)</f>
        <v>1</v>
      </c>
      <c r="T32" s="44" t="e">
        <f t="shared" ref="T32:T40" si="14">AVERAGE(F32,H32,J32,L32,N32,R32)</f>
        <v>#DIV/0!</v>
      </c>
    </row>
    <row r="33" spans="1:20" ht="24" customHeight="1" thickBot="1">
      <c r="A33" s="135"/>
      <c r="B33" s="135"/>
      <c r="C33" s="2">
        <v>21</v>
      </c>
      <c r="D33" s="6" t="s">
        <v>38</v>
      </c>
      <c r="E33" s="25">
        <v>1</v>
      </c>
      <c r="F33" s="24"/>
      <c r="G33" s="9"/>
      <c r="H33" s="24"/>
      <c r="I33" s="9"/>
      <c r="J33" s="24"/>
      <c r="K33" s="9"/>
      <c r="L33" s="24"/>
      <c r="M33" s="9"/>
      <c r="N33" s="24"/>
      <c r="O33" s="89"/>
      <c r="P33" s="89"/>
      <c r="Q33" s="9"/>
      <c r="R33" s="24"/>
      <c r="S33" s="44">
        <f t="shared" si="13"/>
        <v>1</v>
      </c>
      <c r="T33" s="44" t="e">
        <f t="shared" si="14"/>
        <v>#DIV/0!</v>
      </c>
    </row>
    <row r="34" spans="1:20" ht="24" customHeight="1" thickBot="1">
      <c r="A34" s="135"/>
      <c r="B34" s="135"/>
      <c r="C34" s="2">
        <v>22</v>
      </c>
      <c r="D34" s="6" t="s">
        <v>39</v>
      </c>
      <c r="E34" s="25">
        <v>1</v>
      </c>
      <c r="F34" s="24"/>
      <c r="G34" s="9"/>
      <c r="H34" s="24"/>
      <c r="I34" s="9"/>
      <c r="J34" s="24"/>
      <c r="K34" s="9"/>
      <c r="L34" s="24"/>
      <c r="M34" s="9"/>
      <c r="N34" s="24"/>
      <c r="O34" s="89"/>
      <c r="P34" s="89"/>
      <c r="Q34" s="9"/>
      <c r="R34" s="24"/>
      <c r="S34" s="44">
        <f t="shared" si="13"/>
        <v>1</v>
      </c>
      <c r="T34" s="44" t="e">
        <f t="shared" si="14"/>
        <v>#DIV/0!</v>
      </c>
    </row>
    <row r="35" spans="1:20" ht="24" customHeight="1" thickBot="1">
      <c r="A35" s="135"/>
      <c r="B35" s="135"/>
      <c r="C35" s="2">
        <v>23</v>
      </c>
      <c r="D35" s="4" t="s">
        <v>74</v>
      </c>
      <c r="E35" s="25">
        <v>1</v>
      </c>
      <c r="F35" s="24"/>
      <c r="G35" s="9"/>
      <c r="H35" s="24"/>
      <c r="I35" s="9"/>
      <c r="J35" s="24"/>
      <c r="K35" s="9"/>
      <c r="L35" s="24"/>
      <c r="M35" s="9"/>
      <c r="N35" s="24"/>
      <c r="O35" s="89"/>
      <c r="P35" s="89"/>
      <c r="Q35" s="9"/>
      <c r="R35" s="24"/>
      <c r="S35" s="44">
        <f t="shared" si="13"/>
        <v>1</v>
      </c>
      <c r="T35" s="44" t="e">
        <f t="shared" si="14"/>
        <v>#DIV/0!</v>
      </c>
    </row>
    <row r="36" spans="1:20" ht="24" customHeight="1" thickBot="1">
      <c r="A36" s="135"/>
      <c r="B36" s="135"/>
      <c r="C36" s="2">
        <v>24</v>
      </c>
      <c r="D36" s="17" t="s">
        <v>37</v>
      </c>
      <c r="E36" s="25">
        <v>1</v>
      </c>
      <c r="F36" s="24"/>
      <c r="G36" s="9"/>
      <c r="H36" s="24"/>
      <c r="I36" s="9"/>
      <c r="J36" s="24"/>
      <c r="K36" s="9"/>
      <c r="L36" s="24"/>
      <c r="M36" s="9"/>
      <c r="N36" s="24"/>
      <c r="O36" s="89"/>
      <c r="P36" s="89"/>
      <c r="Q36" s="9"/>
      <c r="R36" s="24"/>
      <c r="S36" s="44">
        <f t="shared" si="13"/>
        <v>1</v>
      </c>
      <c r="T36" s="44" t="e">
        <f t="shared" si="14"/>
        <v>#DIV/0!</v>
      </c>
    </row>
    <row r="37" spans="1:20" ht="24" customHeight="1" thickBot="1">
      <c r="A37" s="135"/>
      <c r="B37" s="135"/>
      <c r="C37" s="2">
        <v>25</v>
      </c>
      <c r="D37" s="6" t="s">
        <v>63</v>
      </c>
      <c r="E37" s="25">
        <v>1</v>
      </c>
      <c r="F37" s="24"/>
      <c r="G37" s="9"/>
      <c r="H37" s="24"/>
      <c r="I37" s="9"/>
      <c r="J37" s="24"/>
      <c r="K37" s="9"/>
      <c r="L37" s="24"/>
      <c r="M37" s="9"/>
      <c r="N37" s="24"/>
      <c r="O37" s="89"/>
      <c r="P37" s="89"/>
      <c r="Q37" s="9"/>
      <c r="R37" s="24"/>
      <c r="S37" s="44">
        <f t="shared" si="13"/>
        <v>1</v>
      </c>
      <c r="T37" s="44" t="e">
        <f t="shared" si="14"/>
        <v>#DIV/0!</v>
      </c>
    </row>
    <row r="38" spans="1:20" ht="24" customHeight="1" thickBot="1">
      <c r="A38" s="135"/>
      <c r="B38" s="135"/>
      <c r="C38" s="2">
        <v>26</v>
      </c>
      <c r="D38" s="6" t="s">
        <v>28</v>
      </c>
      <c r="E38" s="25">
        <v>1</v>
      </c>
      <c r="F38" s="24"/>
      <c r="G38" s="9"/>
      <c r="H38" s="24"/>
      <c r="I38" s="9"/>
      <c r="J38" s="24"/>
      <c r="K38" s="9"/>
      <c r="L38" s="24"/>
      <c r="M38" s="9"/>
      <c r="N38" s="24"/>
      <c r="O38" s="89"/>
      <c r="P38" s="89"/>
      <c r="Q38" s="9"/>
      <c r="R38" s="24"/>
      <c r="S38" s="44">
        <f t="shared" si="13"/>
        <v>1</v>
      </c>
      <c r="T38" s="44" t="e">
        <f t="shared" si="14"/>
        <v>#DIV/0!</v>
      </c>
    </row>
    <row r="39" spans="1:20" ht="24" customHeight="1" thickBot="1">
      <c r="A39" s="135"/>
      <c r="B39" s="135"/>
      <c r="C39" s="2">
        <v>27</v>
      </c>
      <c r="D39" s="6" t="s">
        <v>64</v>
      </c>
      <c r="E39" s="25">
        <v>1</v>
      </c>
      <c r="F39" s="24"/>
      <c r="G39" s="9"/>
      <c r="H39" s="24"/>
      <c r="I39" s="9"/>
      <c r="J39" s="24"/>
      <c r="K39" s="9"/>
      <c r="L39" s="24"/>
      <c r="M39" s="9"/>
      <c r="N39" s="24"/>
      <c r="O39" s="89"/>
      <c r="P39" s="89"/>
      <c r="Q39" s="9"/>
      <c r="R39" s="24"/>
      <c r="S39" s="44">
        <f t="shared" si="13"/>
        <v>1</v>
      </c>
      <c r="T39" s="44" t="e">
        <f t="shared" si="14"/>
        <v>#DIV/0!</v>
      </c>
    </row>
    <row r="40" spans="1:20" ht="24" customHeight="1" thickBot="1">
      <c r="A40" s="135"/>
      <c r="B40" s="135"/>
      <c r="C40" s="2">
        <v>28</v>
      </c>
      <c r="D40" s="6" t="s">
        <v>41</v>
      </c>
      <c r="E40" s="25">
        <v>1</v>
      </c>
      <c r="F40" s="24"/>
      <c r="G40" s="9"/>
      <c r="H40" s="24"/>
      <c r="I40" s="9"/>
      <c r="J40" s="24"/>
      <c r="K40" s="9"/>
      <c r="L40" s="24"/>
      <c r="M40" s="9"/>
      <c r="N40" s="24"/>
      <c r="O40" s="89"/>
      <c r="P40" s="89"/>
      <c r="Q40" s="9"/>
      <c r="R40" s="24"/>
      <c r="S40" s="44">
        <f t="shared" si="13"/>
        <v>1</v>
      </c>
      <c r="T40" s="44" t="e">
        <f t="shared" si="14"/>
        <v>#DIV/0!</v>
      </c>
    </row>
    <row r="41" spans="1:20" ht="24" customHeight="1" thickBot="1">
      <c r="A41" s="135"/>
      <c r="B41" s="135"/>
      <c r="C41" s="2">
        <v>29</v>
      </c>
      <c r="D41" s="19" t="s">
        <v>68</v>
      </c>
      <c r="E41" s="25">
        <v>1</v>
      </c>
      <c r="F41" s="24"/>
      <c r="G41" s="9"/>
      <c r="H41" s="24"/>
      <c r="I41" s="9"/>
      <c r="J41" s="24"/>
      <c r="K41" s="9"/>
      <c r="L41" s="24"/>
      <c r="M41" s="9"/>
      <c r="N41" s="24"/>
      <c r="O41" s="89"/>
      <c r="P41" s="89"/>
      <c r="Q41" s="9"/>
      <c r="R41" s="24"/>
      <c r="S41" s="44">
        <f t="shared" ref="S41:S44" si="15">AVERAGE(E41,G41,I41,K41,M41,Q41)</f>
        <v>1</v>
      </c>
      <c r="T41" s="44" t="e">
        <f t="shared" ref="T41:T44" si="16">AVERAGE(F41,H41,J41,L41,N41,R41)</f>
        <v>#DIV/0!</v>
      </c>
    </row>
    <row r="42" spans="1:20" ht="24" customHeight="1" thickBot="1">
      <c r="A42" s="135"/>
      <c r="B42" s="135"/>
      <c r="C42" s="2">
        <v>30</v>
      </c>
      <c r="D42" s="4" t="s">
        <v>40</v>
      </c>
      <c r="E42" s="25">
        <v>1</v>
      </c>
      <c r="F42" s="24"/>
      <c r="G42" s="9"/>
      <c r="H42" s="24"/>
      <c r="I42" s="9"/>
      <c r="J42" s="24"/>
      <c r="K42" s="9"/>
      <c r="L42" s="24"/>
      <c r="M42" s="9"/>
      <c r="N42" s="24"/>
      <c r="O42" s="89"/>
      <c r="P42" s="89"/>
      <c r="Q42" s="9"/>
      <c r="R42" s="24"/>
      <c r="S42" s="44">
        <f t="shared" si="15"/>
        <v>1</v>
      </c>
      <c r="T42" s="44" t="e">
        <f t="shared" si="16"/>
        <v>#DIV/0!</v>
      </c>
    </row>
    <row r="43" spans="1:20" ht="24" customHeight="1" thickBot="1">
      <c r="A43" s="135"/>
      <c r="B43" s="135"/>
      <c r="C43" s="2">
        <v>31</v>
      </c>
      <c r="D43" s="7" t="s">
        <v>29</v>
      </c>
      <c r="E43" s="25">
        <v>1</v>
      </c>
      <c r="F43" s="24"/>
      <c r="G43" s="9"/>
      <c r="H43" s="24"/>
      <c r="I43" s="9"/>
      <c r="J43" s="24"/>
      <c r="K43" s="9"/>
      <c r="L43" s="24"/>
      <c r="M43" s="9"/>
      <c r="N43" s="24"/>
      <c r="O43" s="89"/>
      <c r="P43" s="89"/>
      <c r="Q43" s="9"/>
      <c r="R43" s="24"/>
      <c r="S43" s="44">
        <f t="shared" si="15"/>
        <v>1</v>
      </c>
      <c r="T43" s="44" t="e">
        <f t="shared" si="16"/>
        <v>#DIV/0!</v>
      </c>
    </row>
    <row r="44" spans="1:20" ht="31.5" customHeight="1" thickBot="1">
      <c r="A44" s="135"/>
      <c r="B44" s="146"/>
      <c r="C44" s="2">
        <v>32</v>
      </c>
      <c r="D44" s="4" t="s">
        <v>85</v>
      </c>
      <c r="E44" s="25">
        <v>1</v>
      </c>
      <c r="F44" s="24"/>
      <c r="G44" s="9"/>
      <c r="H44" s="24"/>
      <c r="I44" s="9"/>
      <c r="J44" s="24"/>
      <c r="K44" s="9"/>
      <c r="L44" s="24"/>
      <c r="M44" s="9"/>
      <c r="N44" s="24"/>
      <c r="O44" s="89"/>
      <c r="P44" s="89"/>
      <c r="Q44" s="9"/>
      <c r="R44" s="24"/>
      <c r="S44" s="44">
        <f t="shared" si="15"/>
        <v>1</v>
      </c>
      <c r="T44" s="44" t="e">
        <f t="shared" si="16"/>
        <v>#DIV/0!</v>
      </c>
    </row>
    <row r="45" spans="1:20" ht="24" customHeight="1" thickBot="1">
      <c r="A45" s="45"/>
      <c r="B45" s="46"/>
      <c r="C45" s="47"/>
      <c r="D45" s="48" t="s">
        <v>90</v>
      </c>
      <c r="E45" s="49">
        <f>SUM(E27:E44)</f>
        <v>14</v>
      </c>
      <c r="F45" s="49">
        <f t="shared" ref="F45:R45" si="17">SUM(F27:F44)</f>
        <v>0</v>
      </c>
      <c r="G45" s="49">
        <f t="shared" si="17"/>
        <v>0</v>
      </c>
      <c r="H45" s="49">
        <f t="shared" si="17"/>
        <v>0</v>
      </c>
      <c r="I45" s="49">
        <f t="shared" si="17"/>
        <v>0</v>
      </c>
      <c r="J45" s="49">
        <f t="shared" si="17"/>
        <v>0</v>
      </c>
      <c r="K45" s="49">
        <f t="shared" si="17"/>
        <v>0</v>
      </c>
      <c r="L45" s="49">
        <f t="shared" si="17"/>
        <v>0</v>
      </c>
      <c r="M45" s="49">
        <f t="shared" si="17"/>
        <v>0</v>
      </c>
      <c r="N45" s="49">
        <f t="shared" si="17"/>
        <v>0</v>
      </c>
      <c r="O45" s="49">
        <f t="shared" si="17"/>
        <v>0</v>
      </c>
      <c r="P45" s="49">
        <f t="shared" si="17"/>
        <v>0</v>
      </c>
      <c r="Q45" s="49">
        <f t="shared" si="17"/>
        <v>0</v>
      </c>
      <c r="R45" s="49">
        <f t="shared" si="17"/>
        <v>0</v>
      </c>
      <c r="S45" s="50">
        <f t="shared" ref="S45" si="18">SUM(S27:S44)</f>
        <v>14</v>
      </c>
      <c r="T45" s="50" t="e">
        <f t="shared" ref="T45" si="19">SUM(T27:T44)</f>
        <v>#DIV/0!</v>
      </c>
    </row>
    <row r="46" spans="1:20" ht="24" customHeight="1" thickBot="1">
      <c r="A46" s="45"/>
      <c r="B46" s="46"/>
      <c r="C46" s="47"/>
      <c r="D46" s="48" t="s">
        <v>91</v>
      </c>
      <c r="E46" s="51">
        <f>E45/14*100</f>
        <v>100</v>
      </c>
      <c r="F46" s="51">
        <f t="shared" ref="F46:R46" si="20">F45/14*100</f>
        <v>0</v>
      </c>
      <c r="G46" s="51">
        <f t="shared" si="20"/>
        <v>0</v>
      </c>
      <c r="H46" s="51">
        <f t="shared" si="20"/>
        <v>0</v>
      </c>
      <c r="I46" s="51">
        <f t="shared" si="20"/>
        <v>0</v>
      </c>
      <c r="J46" s="51">
        <f t="shared" si="20"/>
        <v>0</v>
      </c>
      <c r="K46" s="51">
        <f t="shared" si="20"/>
        <v>0</v>
      </c>
      <c r="L46" s="51">
        <f t="shared" si="20"/>
        <v>0</v>
      </c>
      <c r="M46" s="51">
        <f t="shared" si="20"/>
        <v>0</v>
      </c>
      <c r="N46" s="51">
        <f t="shared" si="20"/>
        <v>0</v>
      </c>
      <c r="O46" s="51">
        <f t="shared" si="20"/>
        <v>0</v>
      </c>
      <c r="P46" s="51">
        <f t="shared" si="20"/>
        <v>0</v>
      </c>
      <c r="Q46" s="51">
        <f t="shared" si="20"/>
        <v>0</v>
      </c>
      <c r="R46" s="51">
        <f t="shared" si="20"/>
        <v>0</v>
      </c>
      <c r="S46" s="52">
        <f t="shared" ref="S46" si="21">S45/14*100</f>
        <v>100</v>
      </c>
      <c r="T46" s="52" t="e">
        <f t="shared" ref="T46" si="22">T45/14*100</f>
        <v>#DIV/0!</v>
      </c>
    </row>
    <row r="47" spans="1:20" ht="16.5" customHeight="1">
      <c r="A47" s="131" t="s">
        <v>109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20" ht="18" customHeight="1">
      <c r="A48" s="124" t="s">
        <v>60</v>
      </c>
      <c r="B48" s="124"/>
      <c r="C48" s="124"/>
      <c r="D48" s="10"/>
      <c r="E48" s="125" t="s">
        <v>45</v>
      </c>
      <c r="F48" s="125"/>
      <c r="G48" s="125"/>
      <c r="H48" s="125"/>
      <c r="I48" s="125"/>
      <c r="J48" s="125"/>
      <c r="K48" s="125"/>
      <c r="L48" s="125" t="s">
        <v>50</v>
      </c>
      <c r="M48" s="125"/>
      <c r="N48" s="125"/>
      <c r="O48" s="125"/>
      <c r="P48" s="125"/>
      <c r="Q48" s="125"/>
      <c r="R48" s="125"/>
    </row>
    <row r="49" spans="1:22" ht="14.25" customHeight="1" thickBot="1">
      <c r="A49" s="117" t="s">
        <v>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 t="s">
        <v>26</v>
      </c>
      <c r="M49" s="117"/>
      <c r="N49" s="117"/>
      <c r="O49" s="117"/>
      <c r="P49" s="117"/>
      <c r="Q49" s="117"/>
      <c r="R49" s="117"/>
    </row>
    <row r="50" spans="1:22" ht="15" customHeight="1" thickTop="1" thickBot="1">
      <c r="A50" s="118" t="s">
        <v>0</v>
      </c>
      <c r="B50" s="118" t="s">
        <v>18</v>
      </c>
      <c r="C50" s="120" t="s">
        <v>1</v>
      </c>
      <c r="D50" s="120" t="s">
        <v>2</v>
      </c>
      <c r="E50" s="122" t="s">
        <v>112</v>
      </c>
      <c r="F50" s="122"/>
      <c r="G50" s="122" t="s">
        <v>113</v>
      </c>
      <c r="H50" s="122"/>
      <c r="I50" s="122" t="s">
        <v>114</v>
      </c>
      <c r="J50" s="122"/>
      <c r="K50" s="112" t="s">
        <v>115</v>
      </c>
      <c r="L50" s="112"/>
      <c r="M50" s="112" t="s">
        <v>116</v>
      </c>
      <c r="N50" s="112"/>
      <c r="O50" s="84" t="s">
        <v>117</v>
      </c>
      <c r="P50" s="85"/>
      <c r="Q50" s="113" t="s">
        <v>118</v>
      </c>
      <c r="R50" s="114"/>
      <c r="S50" s="115" t="s">
        <v>89</v>
      </c>
      <c r="T50" s="115"/>
      <c r="U50" s="109"/>
      <c r="V50" s="109"/>
    </row>
    <row r="51" spans="1:22" ht="13.5" customHeight="1" thickTop="1" thickBot="1">
      <c r="A51" s="119"/>
      <c r="B51" s="119"/>
      <c r="C51" s="121"/>
      <c r="D51" s="121"/>
      <c r="E51" s="86" t="s">
        <v>19</v>
      </c>
      <c r="F51" s="86" t="s">
        <v>20</v>
      </c>
      <c r="G51" s="86" t="s">
        <v>19</v>
      </c>
      <c r="H51" s="86" t="s">
        <v>20</v>
      </c>
      <c r="I51" s="86" t="s">
        <v>19</v>
      </c>
      <c r="J51" s="86" t="s">
        <v>20</v>
      </c>
      <c r="K51" s="86" t="s">
        <v>19</v>
      </c>
      <c r="L51" s="86" t="s">
        <v>20</v>
      </c>
      <c r="M51" s="86" t="s">
        <v>19</v>
      </c>
      <c r="N51" s="86" t="s">
        <v>20</v>
      </c>
      <c r="O51" s="86" t="s">
        <v>19</v>
      </c>
      <c r="P51" s="86" t="s">
        <v>20</v>
      </c>
      <c r="Q51" s="86" t="s">
        <v>19</v>
      </c>
      <c r="R51" s="96" t="s">
        <v>20</v>
      </c>
      <c r="S51" s="99" t="s">
        <v>19</v>
      </c>
      <c r="T51" s="99" t="s">
        <v>20</v>
      </c>
      <c r="U51" s="97"/>
      <c r="V51" s="97"/>
    </row>
    <row r="52" spans="1:22" ht="27" customHeight="1" thickTop="1" thickBot="1">
      <c r="A52" s="132" t="s">
        <v>14</v>
      </c>
      <c r="B52" s="134" t="s">
        <v>16</v>
      </c>
      <c r="C52" s="60">
        <v>33</v>
      </c>
      <c r="D52" s="101" t="s">
        <v>51</v>
      </c>
      <c r="E52" s="25">
        <v>1</v>
      </c>
      <c r="F52" s="35"/>
      <c r="G52" s="34"/>
      <c r="H52" s="35"/>
      <c r="I52" s="34"/>
      <c r="J52" s="35"/>
      <c r="K52" s="34"/>
      <c r="L52" s="35"/>
      <c r="M52" s="34"/>
      <c r="N52" s="35"/>
      <c r="O52" s="90"/>
      <c r="P52" s="90"/>
      <c r="Q52" s="34"/>
      <c r="R52" s="35"/>
      <c r="S52" s="43">
        <f>AVERAGE(E52,G52,I52,K52,M52,Q52)</f>
        <v>1</v>
      </c>
      <c r="T52" s="43" t="e">
        <f>AVERAGE(F52,H52,J52,L52,N52,R52)</f>
        <v>#DIV/0!</v>
      </c>
    </row>
    <row r="53" spans="1:22" ht="27" customHeight="1" thickBot="1">
      <c r="A53" s="132"/>
      <c r="B53" s="135"/>
      <c r="C53" s="3">
        <v>34</v>
      </c>
      <c r="D53" s="5" t="s">
        <v>65</v>
      </c>
      <c r="E53" s="25">
        <v>1</v>
      </c>
      <c r="F53" s="24"/>
      <c r="G53" s="9"/>
      <c r="H53" s="24"/>
      <c r="I53" s="9"/>
      <c r="J53" s="24"/>
      <c r="K53" s="9"/>
      <c r="L53" s="24"/>
      <c r="M53" s="9"/>
      <c r="N53" s="24"/>
      <c r="O53" s="89"/>
      <c r="P53" s="89"/>
      <c r="Q53" s="9"/>
      <c r="R53" s="24"/>
      <c r="S53" s="44">
        <f t="shared" ref="S53:S61" si="23">AVERAGE(E53,G53,I53,K53,M53,Q53)</f>
        <v>1</v>
      </c>
      <c r="T53" s="44" t="e">
        <f t="shared" ref="T53:T61" si="24">AVERAGE(F53,H53,J53,L53,N53,R53)</f>
        <v>#DIV/0!</v>
      </c>
    </row>
    <row r="54" spans="1:22" ht="27" customHeight="1" thickBot="1">
      <c r="A54" s="132"/>
      <c r="B54" s="135"/>
      <c r="C54" s="2">
        <v>35</v>
      </c>
      <c r="D54" s="4" t="s">
        <v>52</v>
      </c>
      <c r="E54" s="25">
        <v>1</v>
      </c>
      <c r="F54" s="24"/>
      <c r="G54" s="9"/>
      <c r="H54" s="24"/>
      <c r="I54" s="9"/>
      <c r="J54" s="24"/>
      <c r="K54" s="9"/>
      <c r="L54" s="24"/>
      <c r="M54" s="9"/>
      <c r="N54" s="24"/>
      <c r="O54" s="89"/>
      <c r="P54" s="89"/>
      <c r="Q54" s="9"/>
      <c r="R54" s="24"/>
      <c r="S54" s="44">
        <f t="shared" si="23"/>
        <v>1</v>
      </c>
      <c r="T54" s="44" t="e">
        <f t="shared" si="24"/>
        <v>#DIV/0!</v>
      </c>
    </row>
    <row r="55" spans="1:22" ht="32.25" customHeight="1" thickBot="1">
      <c r="A55" s="132"/>
      <c r="B55" s="135"/>
      <c r="C55" s="3">
        <v>36</v>
      </c>
      <c r="D55" s="4" t="s">
        <v>120</v>
      </c>
      <c r="E55" s="25">
        <v>1</v>
      </c>
      <c r="F55" s="24"/>
      <c r="G55" s="9"/>
      <c r="H55" s="24"/>
      <c r="I55" s="9"/>
      <c r="J55" s="24"/>
      <c r="K55" s="9"/>
      <c r="L55" s="24"/>
      <c r="M55" s="9"/>
      <c r="N55" s="24"/>
      <c r="O55" s="89"/>
      <c r="P55" s="89"/>
      <c r="Q55" s="9"/>
      <c r="R55" s="24"/>
      <c r="S55" s="44">
        <f t="shared" si="23"/>
        <v>1</v>
      </c>
      <c r="T55" s="44" t="e">
        <f t="shared" si="24"/>
        <v>#DIV/0!</v>
      </c>
    </row>
    <row r="56" spans="1:22" ht="33" customHeight="1" thickBot="1">
      <c r="A56" s="132"/>
      <c r="B56" s="135"/>
      <c r="C56" s="2">
        <v>37</v>
      </c>
      <c r="D56" s="4" t="s">
        <v>121</v>
      </c>
      <c r="E56" s="25">
        <v>1</v>
      </c>
      <c r="F56" s="24"/>
      <c r="G56" s="9"/>
      <c r="H56" s="24"/>
      <c r="I56" s="9"/>
      <c r="J56" s="24"/>
      <c r="K56" s="9"/>
      <c r="L56" s="24"/>
      <c r="M56" s="9"/>
      <c r="N56" s="24"/>
      <c r="O56" s="89"/>
      <c r="P56" s="89"/>
      <c r="Q56" s="9"/>
      <c r="R56" s="24"/>
      <c r="S56" s="44">
        <f t="shared" si="23"/>
        <v>1</v>
      </c>
      <c r="T56" s="44" t="e">
        <f t="shared" si="24"/>
        <v>#DIV/0!</v>
      </c>
    </row>
    <row r="57" spans="1:22" ht="27" customHeight="1" thickBot="1">
      <c r="A57" s="132"/>
      <c r="B57" s="135"/>
      <c r="C57" s="3">
        <v>38</v>
      </c>
      <c r="D57" s="4" t="s">
        <v>75</v>
      </c>
      <c r="E57" s="25">
        <v>1</v>
      </c>
      <c r="F57" s="24"/>
      <c r="G57" s="9"/>
      <c r="H57" s="24"/>
      <c r="I57" s="9"/>
      <c r="J57" s="24"/>
      <c r="K57" s="9"/>
      <c r="L57" s="24"/>
      <c r="M57" s="9"/>
      <c r="N57" s="24"/>
      <c r="O57" s="89"/>
      <c r="P57" s="89"/>
      <c r="Q57" s="9"/>
      <c r="R57" s="24"/>
      <c r="S57" s="44">
        <f t="shared" si="23"/>
        <v>1</v>
      </c>
      <c r="T57" s="44" t="e">
        <f t="shared" si="24"/>
        <v>#DIV/0!</v>
      </c>
    </row>
    <row r="58" spans="1:22" ht="27" customHeight="1" thickBot="1">
      <c r="A58" s="132"/>
      <c r="B58" s="135"/>
      <c r="C58" s="2">
        <v>39</v>
      </c>
      <c r="D58" s="4" t="s">
        <v>76</v>
      </c>
      <c r="E58" s="25">
        <v>1</v>
      </c>
      <c r="F58" s="24"/>
      <c r="G58" s="9"/>
      <c r="H58" s="24"/>
      <c r="I58" s="9"/>
      <c r="J58" s="24"/>
      <c r="K58" s="9"/>
      <c r="L58" s="24"/>
      <c r="M58" s="9"/>
      <c r="N58" s="24"/>
      <c r="O58" s="89"/>
      <c r="P58" s="89"/>
      <c r="Q58" s="9"/>
      <c r="R58" s="24"/>
      <c r="S58" s="44">
        <f t="shared" si="23"/>
        <v>1</v>
      </c>
      <c r="T58" s="44" t="e">
        <f t="shared" si="24"/>
        <v>#DIV/0!</v>
      </c>
    </row>
    <row r="59" spans="1:22" ht="27" customHeight="1" thickBot="1">
      <c r="A59" s="132"/>
      <c r="B59" s="135"/>
      <c r="C59" s="3">
        <v>40</v>
      </c>
      <c r="D59" s="4" t="s">
        <v>53</v>
      </c>
      <c r="E59" s="25">
        <v>1</v>
      </c>
      <c r="F59" s="24"/>
      <c r="G59" s="9"/>
      <c r="H59" s="24"/>
      <c r="I59" s="9"/>
      <c r="J59" s="24"/>
      <c r="K59" s="9"/>
      <c r="L59" s="24"/>
      <c r="M59" s="9"/>
      <c r="N59" s="24"/>
      <c r="O59" s="89"/>
      <c r="P59" s="89"/>
      <c r="Q59" s="9"/>
      <c r="R59" s="24"/>
      <c r="S59" s="44">
        <f t="shared" si="23"/>
        <v>1</v>
      </c>
      <c r="T59" s="44" t="e">
        <f t="shared" si="24"/>
        <v>#DIV/0!</v>
      </c>
    </row>
    <row r="60" spans="1:22" ht="27" customHeight="1" thickBot="1">
      <c r="A60" s="132"/>
      <c r="B60" s="135"/>
      <c r="C60" s="2">
        <v>41</v>
      </c>
      <c r="D60" s="4" t="s">
        <v>77</v>
      </c>
      <c r="E60" s="25">
        <v>1</v>
      </c>
      <c r="F60" s="24"/>
      <c r="G60" s="9"/>
      <c r="H60" s="24"/>
      <c r="I60" s="9"/>
      <c r="J60" s="24"/>
      <c r="K60" s="9"/>
      <c r="L60" s="24"/>
      <c r="M60" s="9"/>
      <c r="N60" s="24"/>
      <c r="O60" s="89"/>
      <c r="P60" s="89"/>
      <c r="Q60" s="9"/>
      <c r="R60" s="24"/>
      <c r="S60" s="44">
        <f t="shared" si="23"/>
        <v>1</v>
      </c>
      <c r="T60" s="44" t="e">
        <f t="shared" si="24"/>
        <v>#DIV/0!</v>
      </c>
    </row>
    <row r="61" spans="1:22" ht="27" customHeight="1" thickBot="1">
      <c r="A61" s="132"/>
      <c r="B61" s="135"/>
      <c r="C61" s="3">
        <v>42</v>
      </c>
      <c r="D61" s="4" t="s">
        <v>78</v>
      </c>
      <c r="E61" s="25">
        <v>1</v>
      </c>
      <c r="F61" s="24"/>
      <c r="G61" s="9"/>
      <c r="H61" s="24"/>
      <c r="I61" s="9"/>
      <c r="J61" s="24"/>
      <c r="K61" s="9"/>
      <c r="L61" s="24"/>
      <c r="M61" s="9"/>
      <c r="N61" s="24"/>
      <c r="O61" s="89"/>
      <c r="P61" s="89"/>
      <c r="Q61" s="9"/>
      <c r="R61" s="24"/>
      <c r="S61" s="44">
        <f t="shared" si="23"/>
        <v>1</v>
      </c>
      <c r="T61" s="44" t="e">
        <f t="shared" si="24"/>
        <v>#DIV/0!</v>
      </c>
    </row>
    <row r="62" spans="1:22" ht="27" customHeight="1" thickBot="1">
      <c r="A62" s="132"/>
      <c r="B62" s="135"/>
      <c r="C62" s="2">
        <v>43</v>
      </c>
      <c r="D62" s="4" t="s">
        <v>33</v>
      </c>
      <c r="E62" s="25">
        <v>1</v>
      </c>
      <c r="F62" s="24"/>
      <c r="G62" s="9"/>
      <c r="H62" s="24"/>
      <c r="I62" s="9"/>
      <c r="J62" s="24"/>
      <c r="K62" s="9"/>
      <c r="L62" s="24"/>
      <c r="M62" s="9"/>
      <c r="N62" s="24"/>
      <c r="O62" s="89"/>
      <c r="P62" s="89"/>
      <c r="Q62" s="9"/>
      <c r="R62" s="24"/>
      <c r="S62" s="44">
        <f t="shared" ref="S62:S66" si="25">AVERAGE(E62,G62,I62,K62,M62,Q62)</f>
        <v>1</v>
      </c>
      <c r="T62" s="44" t="e">
        <f t="shared" ref="T62:T66" si="26">AVERAGE(F62,H62,J62,L62,N62,R62)</f>
        <v>#DIV/0!</v>
      </c>
    </row>
    <row r="63" spans="1:22" ht="27" customHeight="1" thickBot="1">
      <c r="A63" s="132"/>
      <c r="B63" s="135"/>
      <c r="C63" s="3">
        <v>44</v>
      </c>
      <c r="D63" s="4" t="s">
        <v>35</v>
      </c>
      <c r="E63" s="25">
        <v>1</v>
      </c>
      <c r="F63" s="24"/>
      <c r="G63" s="9"/>
      <c r="H63" s="24"/>
      <c r="I63" s="9"/>
      <c r="J63" s="24"/>
      <c r="K63" s="9"/>
      <c r="L63" s="24"/>
      <c r="M63" s="9"/>
      <c r="N63" s="24"/>
      <c r="O63" s="89"/>
      <c r="P63" s="89"/>
      <c r="Q63" s="9"/>
      <c r="R63" s="24"/>
      <c r="S63" s="44">
        <f t="shared" si="25"/>
        <v>1</v>
      </c>
      <c r="T63" s="44" t="e">
        <f t="shared" si="26"/>
        <v>#DIV/0!</v>
      </c>
    </row>
    <row r="64" spans="1:22" ht="27" customHeight="1" thickBot="1">
      <c r="A64" s="132"/>
      <c r="B64" s="135"/>
      <c r="C64" s="2">
        <v>45</v>
      </c>
      <c r="D64" s="4" t="s">
        <v>34</v>
      </c>
      <c r="E64" s="25">
        <v>1</v>
      </c>
      <c r="F64" s="24"/>
      <c r="G64" s="9"/>
      <c r="H64" s="24"/>
      <c r="I64" s="9"/>
      <c r="J64" s="24"/>
      <c r="K64" s="9"/>
      <c r="L64" s="24"/>
      <c r="M64" s="9"/>
      <c r="N64" s="24"/>
      <c r="O64" s="89"/>
      <c r="P64" s="89"/>
      <c r="Q64" s="9"/>
      <c r="R64" s="24"/>
      <c r="S64" s="44">
        <f t="shared" si="25"/>
        <v>1</v>
      </c>
      <c r="T64" s="44" t="e">
        <f t="shared" si="26"/>
        <v>#DIV/0!</v>
      </c>
    </row>
    <row r="65" spans="1:22" ht="27" customHeight="1" thickBot="1">
      <c r="A65" s="132"/>
      <c r="B65" s="135"/>
      <c r="C65" s="3">
        <v>46</v>
      </c>
      <c r="D65" s="4" t="s">
        <v>69</v>
      </c>
      <c r="E65" s="25">
        <v>1</v>
      </c>
      <c r="F65" s="24"/>
      <c r="G65" s="9"/>
      <c r="H65" s="24"/>
      <c r="I65" s="9"/>
      <c r="J65" s="24"/>
      <c r="K65" s="9"/>
      <c r="L65" s="24"/>
      <c r="M65" s="9"/>
      <c r="N65" s="24"/>
      <c r="O65" s="89"/>
      <c r="P65" s="89"/>
      <c r="Q65" s="9"/>
      <c r="R65" s="24"/>
      <c r="S65" s="44">
        <f t="shared" si="25"/>
        <v>1</v>
      </c>
      <c r="T65" s="44" t="e">
        <f t="shared" si="26"/>
        <v>#DIV/0!</v>
      </c>
    </row>
    <row r="66" spans="1:22" ht="27" customHeight="1" thickBot="1">
      <c r="A66" s="133"/>
      <c r="B66" s="136"/>
      <c r="C66" s="2">
        <v>47</v>
      </c>
      <c r="D66" s="18" t="s">
        <v>86</v>
      </c>
      <c r="E66" s="25">
        <v>1</v>
      </c>
      <c r="F66" s="24"/>
      <c r="G66" s="9"/>
      <c r="H66" s="24"/>
      <c r="I66" s="9"/>
      <c r="J66" s="24"/>
      <c r="K66" s="9"/>
      <c r="L66" s="24"/>
      <c r="M66" s="9"/>
      <c r="N66" s="24"/>
      <c r="O66" s="89"/>
      <c r="P66" s="89"/>
      <c r="Q66" s="9"/>
      <c r="R66" s="24"/>
      <c r="S66" s="44">
        <f t="shared" si="25"/>
        <v>1</v>
      </c>
      <c r="T66" s="44" t="e">
        <f t="shared" si="26"/>
        <v>#DIV/0!</v>
      </c>
    </row>
    <row r="67" spans="1:22" ht="27" customHeight="1" thickTop="1" thickBot="1">
      <c r="A67" s="45"/>
      <c r="B67" s="46"/>
      <c r="C67" s="47"/>
      <c r="D67" s="48" t="s">
        <v>90</v>
      </c>
      <c r="E67" s="49">
        <f>SUM(E49:E66)</f>
        <v>15</v>
      </c>
      <c r="F67" s="49">
        <f t="shared" ref="F67:T67" si="27">SUM(F49:F66)</f>
        <v>0</v>
      </c>
      <c r="G67" s="49">
        <f t="shared" si="27"/>
        <v>0</v>
      </c>
      <c r="H67" s="49">
        <f t="shared" si="27"/>
        <v>0</v>
      </c>
      <c r="I67" s="49">
        <f t="shared" si="27"/>
        <v>0</v>
      </c>
      <c r="J67" s="49">
        <f t="shared" si="27"/>
        <v>0</v>
      </c>
      <c r="K67" s="49">
        <f t="shared" si="27"/>
        <v>0</v>
      </c>
      <c r="L67" s="49">
        <f t="shared" si="27"/>
        <v>0</v>
      </c>
      <c r="M67" s="49">
        <f t="shared" si="27"/>
        <v>0</v>
      </c>
      <c r="N67" s="49">
        <f t="shared" si="27"/>
        <v>0</v>
      </c>
      <c r="O67" s="49">
        <f t="shared" si="27"/>
        <v>0</v>
      </c>
      <c r="P67" s="49">
        <f t="shared" si="27"/>
        <v>0</v>
      </c>
      <c r="Q67" s="49">
        <f t="shared" si="27"/>
        <v>0</v>
      </c>
      <c r="R67" s="49">
        <f t="shared" si="27"/>
        <v>0</v>
      </c>
      <c r="S67" s="50">
        <f t="shared" si="27"/>
        <v>15</v>
      </c>
      <c r="T67" s="50" t="e">
        <f t="shared" si="27"/>
        <v>#DIV/0!</v>
      </c>
    </row>
    <row r="68" spans="1:22" ht="27" customHeight="1" thickBot="1">
      <c r="A68" s="45"/>
      <c r="B68" s="46"/>
      <c r="C68" s="47"/>
      <c r="D68" s="48" t="s">
        <v>91</v>
      </c>
      <c r="E68" s="51">
        <f>E67/15*100</f>
        <v>100</v>
      </c>
      <c r="F68" s="51">
        <f t="shared" ref="F68:T68" si="28">F67/15*100</f>
        <v>0</v>
      </c>
      <c r="G68" s="51">
        <f t="shared" si="28"/>
        <v>0</v>
      </c>
      <c r="H68" s="51">
        <f t="shared" si="28"/>
        <v>0</v>
      </c>
      <c r="I68" s="51">
        <f t="shared" si="28"/>
        <v>0</v>
      </c>
      <c r="J68" s="51">
        <f t="shared" si="28"/>
        <v>0</v>
      </c>
      <c r="K68" s="51">
        <f t="shared" si="28"/>
        <v>0</v>
      </c>
      <c r="L68" s="51">
        <f t="shared" si="28"/>
        <v>0</v>
      </c>
      <c r="M68" s="51">
        <f t="shared" si="28"/>
        <v>0</v>
      </c>
      <c r="N68" s="51">
        <f t="shared" si="28"/>
        <v>0</v>
      </c>
      <c r="O68" s="51">
        <f t="shared" si="28"/>
        <v>0</v>
      </c>
      <c r="P68" s="51">
        <f t="shared" si="28"/>
        <v>0</v>
      </c>
      <c r="Q68" s="51">
        <f t="shared" si="28"/>
        <v>0</v>
      </c>
      <c r="R68" s="51">
        <f t="shared" si="28"/>
        <v>0</v>
      </c>
      <c r="S68" s="52">
        <f t="shared" si="28"/>
        <v>100</v>
      </c>
      <c r="T68" s="52" t="e">
        <f t="shared" si="28"/>
        <v>#DIV/0!</v>
      </c>
    </row>
    <row r="69" spans="1:22" ht="14.25" customHeight="1">
      <c r="A69" s="144" t="s">
        <v>154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2" ht="13.5" customHeight="1">
      <c r="A70" s="124" t="s">
        <v>60</v>
      </c>
      <c r="B70" s="124"/>
      <c r="C70" s="124"/>
      <c r="D70" s="10"/>
      <c r="E70" s="125" t="s">
        <v>45</v>
      </c>
      <c r="F70" s="125"/>
      <c r="G70" s="125"/>
      <c r="H70" s="125"/>
      <c r="I70" s="125"/>
      <c r="J70" s="125"/>
      <c r="K70" s="125"/>
      <c r="L70" s="125" t="s">
        <v>50</v>
      </c>
      <c r="M70" s="125"/>
      <c r="N70" s="125"/>
      <c r="O70" s="125"/>
      <c r="P70" s="125"/>
      <c r="Q70" s="125"/>
      <c r="R70" s="125"/>
    </row>
    <row r="71" spans="1:22" ht="18" customHeight="1" thickBot="1">
      <c r="A71" s="42" t="s">
        <v>8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117" t="s">
        <v>26</v>
      </c>
      <c r="M71" s="117"/>
      <c r="N71" s="117"/>
      <c r="O71" s="117"/>
      <c r="P71" s="117"/>
      <c r="Q71" s="117"/>
      <c r="R71" s="117"/>
    </row>
    <row r="72" spans="1:22" ht="24" customHeight="1" thickTop="1" thickBot="1">
      <c r="A72" s="118" t="s">
        <v>0</v>
      </c>
      <c r="B72" s="118" t="s">
        <v>18</v>
      </c>
      <c r="C72" s="120" t="s">
        <v>1</v>
      </c>
      <c r="D72" s="120" t="s">
        <v>2</v>
      </c>
      <c r="E72" s="122" t="s">
        <v>112</v>
      </c>
      <c r="F72" s="122"/>
      <c r="G72" s="122" t="s">
        <v>113</v>
      </c>
      <c r="H72" s="122"/>
      <c r="I72" s="122" t="s">
        <v>114</v>
      </c>
      <c r="J72" s="122"/>
      <c r="K72" s="112" t="s">
        <v>115</v>
      </c>
      <c r="L72" s="112"/>
      <c r="M72" s="112" t="s">
        <v>116</v>
      </c>
      <c r="N72" s="112"/>
      <c r="O72" s="84" t="s">
        <v>117</v>
      </c>
      <c r="P72" s="85"/>
      <c r="Q72" s="113" t="s">
        <v>118</v>
      </c>
      <c r="R72" s="114"/>
      <c r="S72" s="115" t="s">
        <v>89</v>
      </c>
      <c r="T72" s="115"/>
      <c r="U72" s="109"/>
      <c r="V72" s="109"/>
    </row>
    <row r="73" spans="1:22" ht="13.5" customHeight="1" thickTop="1" thickBot="1">
      <c r="A73" s="119"/>
      <c r="B73" s="119"/>
      <c r="C73" s="121"/>
      <c r="D73" s="121"/>
      <c r="E73" s="86" t="s">
        <v>19</v>
      </c>
      <c r="F73" s="86" t="s">
        <v>20</v>
      </c>
      <c r="G73" s="86" t="s">
        <v>19</v>
      </c>
      <c r="H73" s="86" t="s">
        <v>20</v>
      </c>
      <c r="I73" s="86" t="s">
        <v>19</v>
      </c>
      <c r="J73" s="86" t="s">
        <v>20</v>
      </c>
      <c r="K73" s="86" t="s">
        <v>19</v>
      </c>
      <c r="L73" s="86" t="s">
        <v>20</v>
      </c>
      <c r="M73" s="86" t="s">
        <v>19</v>
      </c>
      <c r="N73" s="86" t="s">
        <v>20</v>
      </c>
      <c r="O73" s="86" t="s">
        <v>19</v>
      </c>
      <c r="P73" s="86" t="s">
        <v>20</v>
      </c>
      <c r="Q73" s="86" t="s">
        <v>19</v>
      </c>
      <c r="R73" s="96" t="s">
        <v>20</v>
      </c>
      <c r="S73" s="99" t="s">
        <v>19</v>
      </c>
      <c r="T73" s="99" t="s">
        <v>20</v>
      </c>
      <c r="U73" s="97"/>
      <c r="V73" s="97"/>
    </row>
    <row r="74" spans="1:22" ht="18" customHeight="1" thickTop="1" thickBot="1">
      <c r="A74" s="116" t="s">
        <v>3</v>
      </c>
      <c r="B74" s="126" t="s">
        <v>5</v>
      </c>
      <c r="C74" s="3">
        <v>48</v>
      </c>
      <c r="D74" s="5" t="s">
        <v>122</v>
      </c>
      <c r="E74" s="25">
        <v>1</v>
      </c>
      <c r="F74" s="35">
        <v>1</v>
      </c>
      <c r="G74" s="34">
        <v>5</v>
      </c>
      <c r="H74" s="35">
        <v>1</v>
      </c>
      <c r="I74" s="34">
        <v>1</v>
      </c>
      <c r="J74" s="35"/>
      <c r="K74" s="34"/>
      <c r="L74" s="35"/>
      <c r="M74" s="34"/>
      <c r="N74" s="35"/>
      <c r="O74" s="90"/>
      <c r="P74" s="90"/>
      <c r="Q74" s="34"/>
      <c r="R74" s="35"/>
      <c r="S74" s="43">
        <f>AVERAGE(E74,G74,I74,K74,M74,Q74)</f>
        <v>2.3333333333333335</v>
      </c>
      <c r="T74" s="43">
        <f>AVERAGE(F74,H74,J74,L74,N74,R74)</f>
        <v>1</v>
      </c>
    </row>
    <row r="75" spans="1:22" ht="18" customHeight="1" thickBot="1">
      <c r="A75" s="116"/>
      <c r="B75" s="126"/>
      <c r="C75" s="2">
        <v>49</v>
      </c>
      <c r="D75" s="4" t="s">
        <v>36</v>
      </c>
      <c r="E75" s="25">
        <v>1</v>
      </c>
      <c r="F75" s="24"/>
      <c r="G75" s="9"/>
      <c r="H75" s="24"/>
      <c r="I75" s="9"/>
      <c r="J75" s="24"/>
      <c r="K75" s="9"/>
      <c r="L75" s="24"/>
      <c r="M75" s="9"/>
      <c r="N75" s="24"/>
      <c r="O75" s="89"/>
      <c r="P75" s="89"/>
      <c r="Q75" s="9"/>
      <c r="R75" s="24"/>
      <c r="S75" s="44">
        <f t="shared" ref="S75:S83" si="29">AVERAGE(E75,G75,I75,K75,M75,Q75)</f>
        <v>1</v>
      </c>
      <c r="T75" s="44" t="e">
        <f t="shared" ref="T75:T83" si="30">AVERAGE(F75,H75,J75,L75,N75,R75)</f>
        <v>#DIV/0!</v>
      </c>
    </row>
    <row r="76" spans="1:22" ht="18" customHeight="1" thickBot="1">
      <c r="A76" s="116"/>
      <c r="B76" s="126"/>
      <c r="C76" s="2">
        <v>50</v>
      </c>
      <c r="D76" s="4" t="s">
        <v>70</v>
      </c>
      <c r="E76" s="25">
        <v>1</v>
      </c>
      <c r="F76" s="24"/>
      <c r="G76" s="9"/>
      <c r="H76" s="24"/>
      <c r="I76" s="9"/>
      <c r="J76" s="24"/>
      <c r="K76" s="9"/>
      <c r="L76" s="24"/>
      <c r="M76" s="9"/>
      <c r="N76" s="24"/>
      <c r="O76" s="89"/>
      <c r="P76" s="89"/>
      <c r="Q76" s="9"/>
      <c r="R76" s="24"/>
      <c r="S76" s="44">
        <f t="shared" si="29"/>
        <v>1</v>
      </c>
      <c r="T76" s="44" t="e">
        <f t="shared" si="30"/>
        <v>#DIV/0!</v>
      </c>
    </row>
    <row r="77" spans="1:22" ht="30.75" customHeight="1" thickBot="1">
      <c r="A77" s="116"/>
      <c r="B77" s="126"/>
      <c r="C77" s="2">
        <v>51</v>
      </c>
      <c r="D77" s="4" t="s">
        <v>82</v>
      </c>
      <c r="E77" s="25">
        <v>1</v>
      </c>
      <c r="F77" s="24"/>
      <c r="G77" s="9"/>
      <c r="H77" s="24"/>
      <c r="I77" s="9"/>
      <c r="J77" s="24"/>
      <c r="K77" s="9"/>
      <c r="L77" s="24"/>
      <c r="M77" s="9"/>
      <c r="N77" s="24"/>
      <c r="O77" s="89"/>
      <c r="P77" s="89"/>
      <c r="Q77" s="9"/>
      <c r="R77" s="24"/>
      <c r="S77" s="44">
        <f t="shared" si="29"/>
        <v>1</v>
      </c>
      <c r="T77" s="44" t="e">
        <f t="shared" si="30"/>
        <v>#DIV/0!</v>
      </c>
    </row>
    <row r="78" spans="1:22" ht="18" customHeight="1" thickBot="1">
      <c r="A78" s="116"/>
      <c r="B78" s="127"/>
      <c r="C78" s="2">
        <v>52</v>
      </c>
      <c r="D78" s="18" t="s">
        <v>12</v>
      </c>
      <c r="E78" s="25">
        <v>1</v>
      </c>
      <c r="F78" s="31"/>
      <c r="G78" s="15"/>
      <c r="H78" s="31"/>
      <c r="I78" s="15"/>
      <c r="J78" s="31"/>
      <c r="K78" s="15"/>
      <c r="L78" s="31"/>
      <c r="M78" s="15"/>
      <c r="N78" s="31"/>
      <c r="O78" s="91"/>
      <c r="P78" s="91"/>
      <c r="Q78" s="15"/>
      <c r="R78" s="31"/>
      <c r="S78" s="44">
        <f t="shared" si="29"/>
        <v>1</v>
      </c>
      <c r="T78" s="44" t="e">
        <f t="shared" si="30"/>
        <v>#DIV/0!</v>
      </c>
    </row>
    <row r="79" spans="1:22" ht="18.75" customHeight="1" thickTop="1" thickBot="1">
      <c r="A79" s="116"/>
      <c r="B79" s="126" t="s">
        <v>6</v>
      </c>
      <c r="C79" s="2">
        <v>53</v>
      </c>
      <c r="D79" s="5" t="s">
        <v>21</v>
      </c>
      <c r="E79" s="25">
        <v>1</v>
      </c>
      <c r="F79" s="30"/>
      <c r="G79" s="14"/>
      <c r="H79" s="30"/>
      <c r="I79" s="14"/>
      <c r="J79" s="30"/>
      <c r="K79" s="14"/>
      <c r="L79" s="30"/>
      <c r="M79" s="14"/>
      <c r="N79" s="30"/>
      <c r="O79" s="92"/>
      <c r="P79" s="92"/>
      <c r="Q79" s="14"/>
      <c r="R79" s="30"/>
      <c r="S79" s="44">
        <f t="shared" si="29"/>
        <v>1</v>
      </c>
      <c r="T79" s="44" t="e">
        <f t="shared" si="30"/>
        <v>#DIV/0!</v>
      </c>
    </row>
    <row r="80" spans="1:22" ht="17.25" customHeight="1" thickBot="1">
      <c r="A80" s="116"/>
      <c r="B80" s="126"/>
      <c r="C80" s="2">
        <v>54</v>
      </c>
      <c r="D80" s="4" t="s">
        <v>22</v>
      </c>
      <c r="E80" s="25">
        <v>1</v>
      </c>
      <c r="F80" s="24"/>
      <c r="G80" s="9"/>
      <c r="H80" s="24"/>
      <c r="I80" s="9"/>
      <c r="J80" s="24"/>
      <c r="K80" s="9"/>
      <c r="L80" s="24"/>
      <c r="M80" s="9"/>
      <c r="N80" s="24"/>
      <c r="O80" s="89"/>
      <c r="P80" s="89"/>
      <c r="Q80" s="9"/>
      <c r="R80" s="24"/>
      <c r="S80" s="44">
        <f t="shared" si="29"/>
        <v>1</v>
      </c>
      <c r="T80" s="44" t="e">
        <f t="shared" si="30"/>
        <v>#DIV/0!</v>
      </c>
    </row>
    <row r="81" spans="1:20" ht="24" customHeight="1" thickBot="1">
      <c r="A81" s="116"/>
      <c r="B81" s="126"/>
      <c r="C81" s="2">
        <v>55</v>
      </c>
      <c r="D81" s="4" t="s">
        <v>23</v>
      </c>
      <c r="E81" s="25">
        <v>1</v>
      </c>
      <c r="F81" s="24"/>
      <c r="G81" s="9"/>
      <c r="H81" s="24"/>
      <c r="I81" s="9"/>
      <c r="J81" s="24"/>
      <c r="K81" s="9"/>
      <c r="L81" s="24"/>
      <c r="M81" s="9"/>
      <c r="N81" s="24"/>
      <c r="O81" s="89"/>
      <c r="P81" s="89"/>
      <c r="Q81" s="9"/>
      <c r="R81" s="24"/>
      <c r="S81" s="44">
        <f t="shared" si="29"/>
        <v>1</v>
      </c>
      <c r="T81" s="44" t="e">
        <f t="shared" si="30"/>
        <v>#DIV/0!</v>
      </c>
    </row>
    <row r="82" spans="1:20" ht="18" customHeight="1" thickBot="1">
      <c r="A82" s="116"/>
      <c r="B82" s="126"/>
      <c r="C82" s="2">
        <v>56</v>
      </c>
      <c r="D82" s="4" t="s">
        <v>54</v>
      </c>
      <c r="E82" s="25">
        <v>1</v>
      </c>
      <c r="F82" s="24"/>
      <c r="G82" s="9"/>
      <c r="H82" s="24"/>
      <c r="I82" s="9"/>
      <c r="J82" s="24"/>
      <c r="K82" s="9"/>
      <c r="L82" s="24"/>
      <c r="M82" s="9"/>
      <c r="N82" s="24"/>
      <c r="O82" s="89"/>
      <c r="P82" s="89"/>
      <c r="Q82" s="9"/>
      <c r="R82" s="24"/>
      <c r="S82" s="44">
        <f t="shared" si="29"/>
        <v>1</v>
      </c>
      <c r="T82" s="44" t="e">
        <f t="shared" si="30"/>
        <v>#DIV/0!</v>
      </c>
    </row>
    <row r="83" spans="1:20" ht="18" customHeight="1" thickBot="1">
      <c r="A83" s="116"/>
      <c r="B83" s="127"/>
      <c r="C83" s="2">
        <v>57</v>
      </c>
      <c r="D83" s="18" t="s">
        <v>24</v>
      </c>
      <c r="E83" s="25">
        <v>1</v>
      </c>
      <c r="F83" s="31"/>
      <c r="G83" s="15"/>
      <c r="H83" s="31"/>
      <c r="I83" s="15"/>
      <c r="J83" s="31"/>
      <c r="K83" s="15"/>
      <c r="L83" s="31"/>
      <c r="M83" s="15"/>
      <c r="N83" s="31"/>
      <c r="O83" s="91"/>
      <c r="P83" s="91"/>
      <c r="Q83" s="15"/>
      <c r="R83" s="31"/>
      <c r="S83" s="44">
        <f t="shared" si="29"/>
        <v>1</v>
      </c>
      <c r="T83" s="44" t="e">
        <f t="shared" si="30"/>
        <v>#DIV/0!</v>
      </c>
    </row>
    <row r="84" spans="1:20" ht="18" customHeight="1" thickTop="1" thickBot="1">
      <c r="A84" s="116"/>
      <c r="B84" s="126" t="s">
        <v>7</v>
      </c>
      <c r="C84" s="2">
        <v>58</v>
      </c>
      <c r="D84" s="5" t="s">
        <v>87</v>
      </c>
      <c r="E84" s="25">
        <v>1</v>
      </c>
      <c r="F84" s="30"/>
      <c r="G84" s="14"/>
      <c r="H84" s="30"/>
      <c r="I84" s="14"/>
      <c r="J84" s="30"/>
      <c r="K84" s="14"/>
      <c r="L84" s="30"/>
      <c r="M84" s="14"/>
      <c r="N84" s="30"/>
      <c r="O84" s="92"/>
      <c r="P84" s="92"/>
      <c r="Q84" s="14"/>
      <c r="R84" s="30"/>
      <c r="S84" s="44">
        <f t="shared" ref="S84:S94" si="31">AVERAGE(E84,G84,I84,K84,M84,Q84)</f>
        <v>1</v>
      </c>
      <c r="T84" s="44" t="e">
        <f t="shared" ref="T84:T94" si="32">AVERAGE(F84,H84,J84,L84,N84,R84)</f>
        <v>#DIV/0!</v>
      </c>
    </row>
    <row r="85" spans="1:20" ht="18" customHeight="1" thickBot="1">
      <c r="A85" s="116"/>
      <c r="B85" s="126"/>
      <c r="C85" s="2">
        <v>59</v>
      </c>
      <c r="D85" s="13" t="s">
        <v>13</v>
      </c>
      <c r="E85" s="25">
        <v>1</v>
      </c>
      <c r="F85" s="24"/>
      <c r="G85" s="9"/>
      <c r="H85" s="24"/>
      <c r="I85" s="9"/>
      <c r="J85" s="24"/>
      <c r="K85" s="9"/>
      <c r="L85" s="24"/>
      <c r="M85" s="9"/>
      <c r="N85" s="24"/>
      <c r="O85" s="89"/>
      <c r="P85" s="89"/>
      <c r="Q85" s="9"/>
      <c r="R85" s="24"/>
      <c r="S85" s="44">
        <f t="shared" si="31"/>
        <v>1</v>
      </c>
      <c r="T85" s="44" t="e">
        <f t="shared" si="32"/>
        <v>#DIV/0!</v>
      </c>
    </row>
    <row r="86" spans="1:20" ht="18" customHeight="1" thickBot="1">
      <c r="A86" s="116"/>
      <c r="B86" s="126"/>
      <c r="C86" s="2">
        <v>60</v>
      </c>
      <c r="D86" s="37" t="s">
        <v>125</v>
      </c>
      <c r="E86" s="25">
        <v>1</v>
      </c>
      <c r="F86" s="24"/>
      <c r="G86" s="9"/>
      <c r="H86" s="24"/>
      <c r="I86" s="9"/>
      <c r="J86" s="24"/>
      <c r="K86" s="9"/>
      <c r="L86" s="24"/>
      <c r="M86" s="9"/>
      <c r="N86" s="24"/>
      <c r="O86" s="89"/>
      <c r="P86" s="89"/>
      <c r="Q86" s="9"/>
      <c r="R86" s="24"/>
      <c r="S86" s="44">
        <f t="shared" si="31"/>
        <v>1</v>
      </c>
      <c r="T86" s="44" t="e">
        <f t="shared" si="32"/>
        <v>#DIV/0!</v>
      </c>
    </row>
    <row r="87" spans="1:20" ht="18" customHeight="1" thickBot="1">
      <c r="A87" s="116"/>
      <c r="B87" s="126"/>
      <c r="C87" s="2">
        <v>61</v>
      </c>
      <c r="D87" s="4" t="s">
        <v>123</v>
      </c>
      <c r="E87" s="25">
        <v>1</v>
      </c>
      <c r="F87" s="24"/>
      <c r="G87" s="9"/>
      <c r="H87" s="24"/>
      <c r="I87" s="9"/>
      <c r="J87" s="24"/>
      <c r="K87" s="9"/>
      <c r="L87" s="24"/>
      <c r="M87" s="9"/>
      <c r="N87" s="24"/>
      <c r="O87" s="89"/>
      <c r="P87" s="89"/>
      <c r="Q87" s="9"/>
      <c r="R87" s="24"/>
      <c r="S87" s="44">
        <f t="shared" si="31"/>
        <v>1</v>
      </c>
      <c r="T87" s="44" t="e">
        <f t="shared" si="32"/>
        <v>#DIV/0!</v>
      </c>
    </row>
    <row r="88" spans="1:20" ht="18" customHeight="1" thickBot="1">
      <c r="A88" s="116"/>
      <c r="B88" s="126"/>
      <c r="C88" s="2">
        <v>62</v>
      </c>
      <c r="D88" s="4" t="s">
        <v>124</v>
      </c>
      <c r="E88" s="25">
        <v>1</v>
      </c>
      <c r="F88" s="24"/>
      <c r="G88" s="9"/>
      <c r="H88" s="24"/>
      <c r="I88" s="9"/>
      <c r="J88" s="24"/>
      <c r="K88" s="9"/>
      <c r="L88" s="24"/>
      <c r="M88" s="9"/>
      <c r="N88" s="24"/>
      <c r="O88" s="89"/>
      <c r="P88" s="89"/>
      <c r="Q88" s="9"/>
      <c r="R88" s="24"/>
      <c r="S88" s="44">
        <f t="shared" si="31"/>
        <v>1</v>
      </c>
      <c r="T88" s="44" t="e">
        <f t="shared" si="32"/>
        <v>#DIV/0!</v>
      </c>
    </row>
    <row r="89" spans="1:20" ht="21" customHeight="1" thickBot="1">
      <c r="A89" s="116"/>
      <c r="B89" s="127"/>
      <c r="C89" s="2">
        <v>63</v>
      </c>
      <c r="D89" s="18" t="s">
        <v>55</v>
      </c>
      <c r="E89" s="25">
        <v>1</v>
      </c>
      <c r="F89" s="33"/>
      <c r="G89" s="32"/>
      <c r="H89" s="33"/>
      <c r="I89" s="32"/>
      <c r="J89" s="33"/>
      <c r="K89" s="32"/>
      <c r="L89" s="33"/>
      <c r="M89" s="32"/>
      <c r="N89" s="33"/>
      <c r="O89" s="93"/>
      <c r="P89" s="93"/>
      <c r="Q89" s="32"/>
      <c r="R89" s="33"/>
      <c r="S89" s="44">
        <f t="shared" si="31"/>
        <v>1</v>
      </c>
      <c r="T89" s="44" t="e">
        <f t="shared" si="32"/>
        <v>#DIV/0!</v>
      </c>
    </row>
    <row r="90" spans="1:20" ht="18.75" customHeight="1" thickTop="1" thickBot="1">
      <c r="A90" s="116"/>
      <c r="B90" s="128" t="s">
        <v>72</v>
      </c>
      <c r="C90" s="2">
        <v>64</v>
      </c>
      <c r="D90" s="38" t="s">
        <v>56</v>
      </c>
      <c r="E90" s="25">
        <v>1</v>
      </c>
      <c r="F90" s="39"/>
      <c r="G90" s="16"/>
      <c r="H90" s="39"/>
      <c r="I90" s="16"/>
      <c r="J90" s="39"/>
      <c r="K90" s="16"/>
      <c r="L90" s="39"/>
      <c r="M90" s="16"/>
      <c r="N90" s="39"/>
      <c r="O90" s="94"/>
      <c r="P90" s="94"/>
      <c r="Q90" s="16"/>
      <c r="R90" s="39"/>
      <c r="S90" s="44">
        <f t="shared" si="31"/>
        <v>1</v>
      </c>
      <c r="T90" s="44" t="e">
        <f t="shared" si="32"/>
        <v>#DIV/0!</v>
      </c>
    </row>
    <row r="91" spans="1:20" ht="18.75" customHeight="1" thickBot="1">
      <c r="A91" s="116"/>
      <c r="B91" s="129"/>
      <c r="C91" s="2">
        <v>65</v>
      </c>
      <c r="D91" s="13" t="s">
        <v>57</v>
      </c>
      <c r="E91" s="25">
        <v>1</v>
      </c>
      <c r="F91" s="24"/>
      <c r="G91" s="9"/>
      <c r="H91" s="24"/>
      <c r="I91" s="9"/>
      <c r="J91" s="24"/>
      <c r="K91" s="9"/>
      <c r="L91" s="24"/>
      <c r="M91" s="9"/>
      <c r="N91" s="24"/>
      <c r="O91" s="89"/>
      <c r="P91" s="89"/>
      <c r="Q91" s="9"/>
      <c r="R91" s="24"/>
      <c r="S91" s="44">
        <f t="shared" si="31"/>
        <v>1</v>
      </c>
      <c r="T91" s="44" t="e">
        <f t="shared" si="32"/>
        <v>#DIV/0!</v>
      </c>
    </row>
    <row r="92" spans="1:20" ht="22.5" customHeight="1" thickBot="1">
      <c r="A92" s="116"/>
      <c r="B92" s="129"/>
      <c r="C92" s="2">
        <v>66</v>
      </c>
      <c r="D92" s="4" t="s">
        <v>126</v>
      </c>
      <c r="E92" s="25">
        <v>1</v>
      </c>
      <c r="F92" s="24"/>
      <c r="G92" s="9"/>
      <c r="H92" s="24"/>
      <c r="I92" s="9"/>
      <c r="J92" s="24"/>
      <c r="K92" s="9"/>
      <c r="L92" s="24"/>
      <c r="M92" s="9"/>
      <c r="N92" s="24"/>
      <c r="O92" s="89"/>
      <c r="P92" s="89"/>
      <c r="Q92" s="9"/>
      <c r="R92" s="24"/>
      <c r="S92" s="44">
        <f t="shared" si="31"/>
        <v>1</v>
      </c>
      <c r="T92" s="44" t="e">
        <f t="shared" si="32"/>
        <v>#DIV/0!</v>
      </c>
    </row>
    <row r="93" spans="1:20" ht="19.5" customHeight="1" thickBot="1">
      <c r="A93" s="116"/>
      <c r="B93" s="129"/>
      <c r="C93" s="2">
        <v>67</v>
      </c>
      <c r="D93" s="4" t="s">
        <v>66</v>
      </c>
      <c r="E93" s="25">
        <v>1</v>
      </c>
      <c r="F93" s="24"/>
      <c r="G93" s="9"/>
      <c r="H93" s="24"/>
      <c r="I93" s="9"/>
      <c r="J93" s="24"/>
      <c r="K93" s="9"/>
      <c r="L93" s="24"/>
      <c r="M93" s="9"/>
      <c r="N93" s="24"/>
      <c r="O93" s="89"/>
      <c r="P93" s="89"/>
      <c r="Q93" s="9"/>
      <c r="R93" s="24"/>
      <c r="S93" s="44">
        <f t="shared" si="31"/>
        <v>1</v>
      </c>
      <c r="T93" s="44" t="e">
        <f t="shared" si="32"/>
        <v>#DIV/0!</v>
      </c>
    </row>
    <row r="94" spans="1:20" ht="18" customHeight="1" thickBot="1">
      <c r="A94" s="116"/>
      <c r="B94" s="130"/>
      <c r="C94" s="2">
        <v>68</v>
      </c>
      <c r="D94" s="18" t="s">
        <v>71</v>
      </c>
      <c r="E94" s="25">
        <v>1</v>
      </c>
      <c r="F94" s="31"/>
      <c r="G94" s="15"/>
      <c r="H94" s="31"/>
      <c r="I94" s="15"/>
      <c r="J94" s="31"/>
      <c r="K94" s="15"/>
      <c r="L94" s="31"/>
      <c r="M94" s="15"/>
      <c r="N94" s="31"/>
      <c r="O94" s="91"/>
      <c r="P94" s="91"/>
      <c r="Q94" s="15"/>
      <c r="R94" s="31"/>
      <c r="S94" s="44">
        <f t="shared" si="31"/>
        <v>1</v>
      </c>
      <c r="T94" s="44" t="e">
        <f t="shared" si="32"/>
        <v>#DIV/0!</v>
      </c>
    </row>
    <row r="95" spans="1:20" ht="18" customHeight="1" thickTop="1" thickBot="1">
      <c r="A95" s="116"/>
      <c r="B95" s="53"/>
      <c r="C95" s="47"/>
      <c r="D95" s="48" t="s">
        <v>92</v>
      </c>
      <c r="E95" s="49">
        <f>SUM(E74:E94)</f>
        <v>21</v>
      </c>
      <c r="F95" s="49">
        <f t="shared" ref="F95:T95" si="33">SUM(F74:F94)</f>
        <v>1</v>
      </c>
      <c r="G95" s="49">
        <f t="shared" si="33"/>
        <v>5</v>
      </c>
      <c r="H95" s="49">
        <f t="shared" si="33"/>
        <v>1</v>
      </c>
      <c r="I95" s="49">
        <f t="shared" si="33"/>
        <v>1</v>
      </c>
      <c r="J95" s="49">
        <f t="shared" si="33"/>
        <v>0</v>
      </c>
      <c r="K95" s="49">
        <f t="shared" si="33"/>
        <v>0</v>
      </c>
      <c r="L95" s="49">
        <f t="shared" si="33"/>
        <v>0</v>
      </c>
      <c r="M95" s="49">
        <f t="shared" si="33"/>
        <v>0</v>
      </c>
      <c r="N95" s="49">
        <f t="shared" si="33"/>
        <v>0</v>
      </c>
      <c r="O95" s="49">
        <f t="shared" si="33"/>
        <v>0</v>
      </c>
      <c r="P95" s="49">
        <f t="shared" si="33"/>
        <v>0</v>
      </c>
      <c r="Q95" s="49">
        <f t="shared" si="33"/>
        <v>0</v>
      </c>
      <c r="R95" s="49">
        <f t="shared" si="33"/>
        <v>0</v>
      </c>
      <c r="S95" s="49">
        <f t="shared" si="33"/>
        <v>22.333333333333336</v>
      </c>
      <c r="T95" s="50" t="e">
        <f t="shared" si="33"/>
        <v>#DIV/0!</v>
      </c>
    </row>
    <row r="96" spans="1:20" ht="18" customHeight="1" thickBot="1">
      <c r="A96" s="116"/>
      <c r="B96" s="53"/>
      <c r="C96" s="47"/>
      <c r="D96" s="48" t="s">
        <v>91</v>
      </c>
      <c r="E96" s="107">
        <f>E95/21</f>
        <v>1</v>
      </c>
      <c r="F96" s="107">
        <f t="shared" ref="F96:T96" si="34">F95/21</f>
        <v>4.7619047619047616E-2</v>
      </c>
      <c r="G96" s="107">
        <f t="shared" si="34"/>
        <v>0.23809523809523808</v>
      </c>
      <c r="H96" s="107">
        <f t="shared" si="34"/>
        <v>4.7619047619047616E-2</v>
      </c>
      <c r="I96" s="107">
        <f t="shared" si="34"/>
        <v>4.7619047619047616E-2</v>
      </c>
      <c r="J96" s="107">
        <f t="shared" si="34"/>
        <v>0</v>
      </c>
      <c r="K96" s="107">
        <f t="shared" si="34"/>
        <v>0</v>
      </c>
      <c r="L96" s="107">
        <f t="shared" si="34"/>
        <v>0</v>
      </c>
      <c r="M96" s="107">
        <f t="shared" si="34"/>
        <v>0</v>
      </c>
      <c r="N96" s="107">
        <f t="shared" si="34"/>
        <v>0</v>
      </c>
      <c r="O96" s="107">
        <f t="shared" si="34"/>
        <v>0</v>
      </c>
      <c r="P96" s="107">
        <f t="shared" si="34"/>
        <v>0</v>
      </c>
      <c r="Q96" s="107">
        <f t="shared" si="34"/>
        <v>0</v>
      </c>
      <c r="R96" s="107">
        <f t="shared" si="34"/>
        <v>0</v>
      </c>
      <c r="S96" s="108">
        <f t="shared" si="34"/>
        <v>1.0634920634920637</v>
      </c>
      <c r="T96" s="108" t="e">
        <f t="shared" si="34"/>
        <v>#DIV/0!</v>
      </c>
    </row>
    <row r="97" spans="1:561" ht="21" customHeight="1">
      <c r="A97" s="124" t="s">
        <v>144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</row>
    <row r="98" spans="1:561" ht="21" customHeight="1">
      <c r="A98" s="124" t="s">
        <v>60</v>
      </c>
      <c r="B98" s="124"/>
      <c r="C98" s="124"/>
      <c r="D98" s="10"/>
      <c r="E98" s="125" t="s">
        <v>45</v>
      </c>
      <c r="F98" s="125"/>
      <c r="G98" s="125"/>
      <c r="H98" s="125"/>
      <c r="I98" s="125"/>
      <c r="J98" s="125"/>
      <c r="K98" s="125"/>
      <c r="L98" s="125" t="s">
        <v>50</v>
      </c>
      <c r="M98" s="125"/>
      <c r="N98" s="125"/>
      <c r="O98" s="125"/>
      <c r="P98" s="125"/>
      <c r="Q98" s="125"/>
      <c r="R98" s="125"/>
    </row>
    <row r="99" spans="1:561" ht="20.25" customHeight="1" thickBot="1">
      <c r="A99" s="42" t="s">
        <v>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117" t="s">
        <v>26</v>
      </c>
      <c r="M99" s="117"/>
      <c r="N99" s="117"/>
      <c r="O99" s="117"/>
      <c r="P99" s="117"/>
      <c r="Q99" s="117"/>
      <c r="R99" s="117"/>
    </row>
    <row r="100" spans="1:561" ht="15" customHeight="1" thickTop="1" thickBot="1">
      <c r="A100" s="118" t="s">
        <v>0</v>
      </c>
      <c r="B100" s="118" t="s">
        <v>18</v>
      </c>
      <c r="C100" s="120" t="s">
        <v>1</v>
      </c>
      <c r="D100" s="120" t="s">
        <v>2</v>
      </c>
      <c r="E100" s="122" t="s">
        <v>112</v>
      </c>
      <c r="F100" s="122"/>
      <c r="G100" s="122" t="s">
        <v>113</v>
      </c>
      <c r="H100" s="122"/>
      <c r="I100" s="122" t="s">
        <v>114</v>
      </c>
      <c r="J100" s="122"/>
      <c r="K100" s="112" t="s">
        <v>115</v>
      </c>
      <c r="L100" s="112"/>
      <c r="M100" s="112" t="s">
        <v>116</v>
      </c>
      <c r="N100" s="112"/>
      <c r="O100" s="84" t="s">
        <v>117</v>
      </c>
      <c r="P100" s="85"/>
      <c r="Q100" s="113" t="s">
        <v>118</v>
      </c>
      <c r="R100" s="114"/>
      <c r="S100" s="115" t="s">
        <v>89</v>
      </c>
      <c r="T100" s="115"/>
      <c r="U100" s="109"/>
      <c r="V100" s="109"/>
    </row>
    <row r="101" spans="1:561" ht="13.5" customHeight="1" thickTop="1" thickBot="1">
      <c r="A101" s="119"/>
      <c r="B101" s="119"/>
      <c r="C101" s="121"/>
      <c r="D101" s="121"/>
      <c r="E101" s="86" t="s">
        <v>19</v>
      </c>
      <c r="F101" s="86" t="s">
        <v>20</v>
      </c>
      <c r="G101" s="86" t="s">
        <v>19</v>
      </c>
      <c r="H101" s="86" t="s">
        <v>20</v>
      </c>
      <c r="I101" s="86" t="s">
        <v>19</v>
      </c>
      <c r="J101" s="86" t="s">
        <v>20</v>
      </c>
      <c r="K101" s="86" t="s">
        <v>19</v>
      </c>
      <c r="L101" s="86" t="s">
        <v>20</v>
      </c>
      <c r="M101" s="86" t="s">
        <v>19</v>
      </c>
      <c r="N101" s="86" t="s">
        <v>20</v>
      </c>
      <c r="O101" s="86" t="s">
        <v>19</v>
      </c>
      <c r="P101" s="86" t="s">
        <v>20</v>
      </c>
      <c r="Q101" s="86" t="s">
        <v>19</v>
      </c>
      <c r="R101" s="96" t="s">
        <v>20</v>
      </c>
      <c r="S101" s="99" t="s">
        <v>19</v>
      </c>
      <c r="T101" s="99" t="s">
        <v>20</v>
      </c>
      <c r="U101" s="97"/>
      <c r="V101" s="97"/>
    </row>
    <row r="102" spans="1:561" ht="24" customHeight="1" thickTop="1" thickBot="1">
      <c r="A102" s="116" t="s">
        <v>4</v>
      </c>
      <c r="B102" s="123" t="s">
        <v>59</v>
      </c>
      <c r="C102" s="60">
        <v>69</v>
      </c>
      <c r="D102" s="8" t="s">
        <v>131</v>
      </c>
      <c r="E102" s="25">
        <v>1</v>
      </c>
      <c r="F102" s="26"/>
      <c r="G102" s="25"/>
      <c r="H102" s="26"/>
      <c r="I102" s="25"/>
      <c r="J102" s="26"/>
      <c r="K102" s="25"/>
      <c r="L102" s="26"/>
      <c r="M102" s="25"/>
      <c r="N102" s="26"/>
      <c r="O102" s="88"/>
      <c r="P102" s="88"/>
      <c r="Q102" s="25"/>
      <c r="R102" s="26"/>
      <c r="S102" s="43">
        <f>AVERAGE(E102,G102,I102,K102,M102,Q102)</f>
        <v>1</v>
      </c>
      <c r="T102" s="43" t="e">
        <f>AVERAGE(F102,H102,J102,L102,N102,R102)</f>
        <v>#DIV/0!</v>
      </c>
    </row>
    <row r="103" spans="1:561" ht="24" customHeight="1" thickBot="1">
      <c r="A103" s="116"/>
      <c r="B103" s="123"/>
      <c r="C103" s="60">
        <v>70</v>
      </c>
      <c r="D103" s="8" t="s">
        <v>130</v>
      </c>
      <c r="E103" s="25">
        <v>1</v>
      </c>
      <c r="F103" s="24"/>
      <c r="G103" s="9"/>
      <c r="H103" s="24"/>
      <c r="I103" s="9"/>
      <c r="J103" s="24"/>
      <c r="K103" s="9"/>
      <c r="L103" s="24"/>
      <c r="M103" s="9"/>
      <c r="N103" s="24"/>
      <c r="O103" s="89"/>
      <c r="P103" s="89"/>
      <c r="Q103" s="9"/>
      <c r="R103" s="24"/>
      <c r="S103" s="44">
        <f t="shared" ref="S103:S111" si="35">AVERAGE(E103,G103,I103,K103,M103,Q103)</f>
        <v>1</v>
      </c>
      <c r="T103" s="44" t="e">
        <f t="shared" ref="T103:T111" si="36">AVERAGE(F103,H103,J103,L103,N103,R103)</f>
        <v>#DIV/0!</v>
      </c>
    </row>
    <row r="104" spans="1:561" ht="24" customHeight="1" thickBot="1">
      <c r="A104" s="116"/>
      <c r="B104" s="123"/>
      <c r="C104" s="60">
        <v>71</v>
      </c>
      <c r="D104" s="12" t="s">
        <v>30</v>
      </c>
      <c r="E104" s="25">
        <v>1</v>
      </c>
      <c r="F104" s="24"/>
      <c r="G104" s="9"/>
      <c r="H104" s="24"/>
      <c r="I104" s="9"/>
      <c r="J104" s="24"/>
      <c r="K104" s="9"/>
      <c r="L104" s="24"/>
      <c r="M104" s="9"/>
      <c r="N104" s="24"/>
      <c r="O104" s="89"/>
      <c r="P104" s="89"/>
      <c r="Q104" s="9"/>
      <c r="R104" s="24"/>
      <c r="S104" s="44">
        <f t="shared" si="35"/>
        <v>1</v>
      </c>
      <c r="T104" s="44" t="e">
        <f t="shared" si="36"/>
        <v>#DIV/0!</v>
      </c>
    </row>
    <row r="105" spans="1:561" ht="24" customHeight="1" thickBot="1">
      <c r="A105" s="116"/>
      <c r="B105" s="123"/>
      <c r="C105" s="60">
        <v>72</v>
      </c>
      <c r="D105" s="12" t="s">
        <v>127</v>
      </c>
      <c r="E105" s="25">
        <v>1</v>
      </c>
      <c r="F105" s="24"/>
      <c r="G105" s="9"/>
      <c r="H105" s="24"/>
      <c r="I105" s="9"/>
      <c r="J105" s="24"/>
      <c r="K105" s="9"/>
      <c r="L105" s="24"/>
      <c r="M105" s="9"/>
      <c r="N105" s="24"/>
      <c r="O105" s="89"/>
      <c r="P105" s="89"/>
      <c r="Q105" s="9"/>
      <c r="R105" s="24"/>
      <c r="S105" s="44">
        <f t="shared" si="35"/>
        <v>1</v>
      </c>
      <c r="T105" s="44" t="e">
        <f t="shared" si="36"/>
        <v>#DIV/0!</v>
      </c>
    </row>
    <row r="106" spans="1:561" ht="24" customHeight="1" thickBot="1">
      <c r="A106" s="116"/>
      <c r="B106" s="123"/>
      <c r="C106" s="60">
        <v>73</v>
      </c>
      <c r="D106" s="55" t="s">
        <v>11</v>
      </c>
      <c r="E106" s="25">
        <v>1</v>
      </c>
      <c r="F106" s="24"/>
      <c r="G106" s="9"/>
      <c r="H106" s="24"/>
      <c r="I106" s="9"/>
      <c r="J106" s="24"/>
      <c r="K106" s="9"/>
      <c r="L106" s="24"/>
      <c r="M106" s="9"/>
      <c r="N106" s="24"/>
      <c r="O106" s="89"/>
      <c r="P106" s="89"/>
      <c r="Q106" s="9"/>
      <c r="R106" s="24"/>
      <c r="S106" s="44">
        <f t="shared" si="35"/>
        <v>1</v>
      </c>
      <c r="T106" s="44" t="e">
        <f t="shared" si="36"/>
        <v>#DIV/0!</v>
      </c>
    </row>
    <row r="107" spans="1:561" ht="24" customHeight="1" thickBot="1">
      <c r="A107" s="116"/>
      <c r="B107" s="123"/>
      <c r="C107" s="60">
        <v>74</v>
      </c>
      <c r="D107" s="56" t="s">
        <v>58</v>
      </c>
      <c r="E107" s="25">
        <v>1</v>
      </c>
      <c r="F107" s="24"/>
      <c r="G107" s="9"/>
      <c r="H107" s="24"/>
      <c r="I107" s="9"/>
      <c r="J107" s="24"/>
      <c r="K107" s="9"/>
      <c r="L107" s="24"/>
      <c r="M107" s="9"/>
      <c r="N107" s="24"/>
      <c r="O107" s="89"/>
      <c r="P107" s="89"/>
      <c r="Q107" s="9"/>
      <c r="R107" s="24"/>
      <c r="S107" s="44">
        <f t="shared" si="35"/>
        <v>1</v>
      </c>
      <c r="T107" s="44" t="e">
        <f t="shared" si="36"/>
        <v>#DIV/0!</v>
      </c>
    </row>
    <row r="108" spans="1:561" ht="24" customHeight="1" thickBot="1">
      <c r="A108" s="116"/>
      <c r="B108" s="123"/>
      <c r="C108" s="60">
        <v>75</v>
      </c>
      <c r="D108" s="56" t="s">
        <v>88</v>
      </c>
      <c r="E108" s="25">
        <v>1</v>
      </c>
      <c r="F108" s="24"/>
      <c r="G108" s="9"/>
      <c r="H108" s="24"/>
      <c r="I108" s="9"/>
      <c r="J108" s="24"/>
      <c r="K108" s="9"/>
      <c r="L108" s="24"/>
      <c r="M108" s="9"/>
      <c r="N108" s="24"/>
      <c r="O108" s="89"/>
      <c r="P108" s="89"/>
      <c r="Q108" s="9"/>
      <c r="R108" s="24"/>
      <c r="S108" s="44">
        <f t="shared" si="35"/>
        <v>1</v>
      </c>
      <c r="T108" s="44" t="e">
        <f t="shared" si="36"/>
        <v>#DIV/0!</v>
      </c>
    </row>
    <row r="109" spans="1:561" ht="24" customHeight="1" thickBot="1">
      <c r="A109" s="116"/>
      <c r="B109" s="123"/>
      <c r="C109" s="60">
        <v>76</v>
      </c>
      <c r="D109" s="12" t="s">
        <v>128</v>
      </c>
      <c r="E109" s="25">
        <v>1</v>
      </c>
      <c r="F109" s="24"/>
      <c r="G109" s="9"/>
      <c r="H109" s="24"/>
      <c r="I109" s="9"/>
      <c r="J109" s="24"/>
      <c r="K109" s="9"/>
      <c r="L109" s="24"/>
      <c r="M109" s="9"/>
      <c r="N109" s="24"/>
      <c r="O109" s="89"/>
      <c r="P109" s="89"/>
      <c r="Q109" s="9"/>
      <c r="R109" s="24"/>
      <c r="S109" s="44">
        <f t="shared" si="35"/>
        <v>1</v>
      </c>
      <c r="T109" s="44" t="e">
        <f t="shared" si="36"/>
        <v>#DIV/0!</v>
      </c>
    </row>
    <row r="110" spans="1:561" ht="30" customHeight="1" thickBot="1">
      <c r="A110" s="116"/>
      <c r="B110" s="123"/>
      <c r="C110" s="60">
        <v>77</v>
      </c>
      <c r="D110" s="12" t="s">
        <v>129</v>
      </c>
      <c r="E110" s="25">
        <v>1</v>
      </c>
      <c r="F110" s="24"/>
      <c r="G110" s="9"/>
      <c r="H110" s="24"/>
      <c r="I110" s="9"/>
      <c r="J110" s="24"/>
      <c r="K110" s="9"/>
      <c r="L110" s="24"/>
      <c r="M110" s="9"/>
      <c r="N110" s="24"/>
      <c r="O110" s="89"/>
      <c r="P110" s="89"/>
      <c r="Q110" s="9"/>
      <c r="R110" s="24"/>
      <c r="S110" s="44">
        <f t="shared" si="35"/>
        <v>1</v>
      </c>
      <c r="T110" s="44" t="e">
        <f t="shared" si="36"/>
        <v>#DIV/0!</v>
      </c>
    </row>
    <row r="111" spans="1:561" ht="24" customHeight="1" thickBot="1">
      <c r="A111" s="116"/>
      <c r="B111" s="123"/>
      <c r="C111" s="60">
        <v>78</v>
      </c>
      <c r="D111" s="57" t="s">
        <v>79</v>
      </c>
      <c r="E111" s="25">
        <v>1</v>
      </c>
      <c r="F111" s="24"/>
      <c r="G111" s="9"/>
      <c r="H111" s="24"/>
      <c r="I111" s="9"/>
      <c r="J111" s="24"/>
      <c r="K111" s="9"/>
      <c r="L111" s="24"/>
      <c r="M111" s="9"/>
      <c r="N111" s="24"/>
      <c r="O111" s="89"/>
      <c r="P111" s="89"/>
      <c r="Q111" s="9"/>
      <c r="R111" s="24"/>
      <c r="S111" s="44">
        <f t="shared" si="35"/>
        <v>1</v>
      </c>
      <c r="T111" s="44" t="e">
        <f t="shared" si="36"/>
        <v>#DIV/0!</v>
      </c>
    </row>
    <row r="112" spans="1:561" ht="24" customHeight="1" thickTop="1" thickBot="1">
      <c r="A112" s="116"/>
      <c r="B112" s="61"/>
      <c r="C112" s="62"/>
      <c r="D112" s="58" t="s">
        <v>93</v>
      </c>
      <c r="E112" s="49">
        <f>SUM(E102:E111)</f>
        <v>10</v>
      </c>
      <c r="F112" s="49">
        <f t="shared" ref="F112:T112" si="37">SUM(F102:F111)</f>
        <v>0</v>
      </c>
      <c r="G112" s="49">
        <f t="shared" si="37"/>
        <v>0</v>
      </c>
      <c r="H112" s="49">
        <f t="shared" si="37"/>
        <v>0</v>
      </c>
      <c r="I112" s="49">
        <f t="shared" si="37"/>
        <v>0</v>
      </c>
      <c r="J112" s="49">
        <f t="shared" si="37"/>
        <v>0</v>
      </c>
      <c r="K112" s="49">
        <f t="shared" si="37"/>
        <v>0</v>
      </c>
      <c r="L112" s="49">
        <f t="shared" si="37"/>
        <v>0</v>
      </c>
      <c r="M112" s="49">
        <f t="shared" si="37"/>
        <v>0</v>
      </c>
      <c r="N112" s="49">
        <f t="shared" si="37"/>
        <v>0</v>
      </c>
      <c r="O112" s="49">
        <f t="shared" si="37"/>
        <v>0</v>
      </c>
      <c r="P112" s="49">
        <f t="shared" si="37"/>
        <v>0</v>
      </c>
      <c r="Q112" s="49">
        <f t="shared" si="37"/>
        <v>0</v>
      </c>
      <c r="R112" s="49">
        <f t="shared" si="37"/>
        <v>0</v>
      </c>
      <c r="S112" s="50">
        <f t="shared" si="37"/>
        <v>10</v>
      </c>
      <c r="T112" s="50" t="e">
        <f t="shared" si="37"/>
        <v>#DIV/0!</v>
      </c>
    </row>
    <row r="113" spans="1:22" ht="24" customHeight="1" thickBot="1">
      <c r="A113" s="116"/>
      <c r="B113" s="61"/>
      <c r="C113" s="62"/>
      <c r="D113" s="58" t="s">
        <v>91</v>
      </c>
      <c r="E113" s="51">
        <f>E112/10*100</f>
        <v>100</v>
      </c>
      <c r="F113" s="49">
        <f t="shared" ref="F113:T113" si="38">F112/10*100</f>
        <v>0</v>
      </c>
      <c r="G113" s="49">
        <f t="shared" si="38"/>
        <v>0</v>
      </c>
      <c r="H113" s="49">
        <f t="shared" si="38"/>
        <v>0</v>
      </c>
      <c r="I113" s="49">
        <f t="shared" si="38"/>
        <v>0</v>
      </c>
      <c r="J113" s="49">
        <f t="shared" si="38"/>
        <v>0</v>
      </c>
      <c r="K113" s="49">
        <f t="shared" si="38"/>
        <v>0</v>
      </c>
      <c r="L113" s="49">
        <f t="shared" si="38"/>
        <v>0</v>
      </c>
      <c r="M113" s="49">
        <f t="shared" si="38"/>
        <v>0</v>
      </c>
      <c r="N113" s="49">
        <f t="shared" si="38"/>
        <v>0</v>
      </c>
      <c r="O113" s="49">
        <f t="shared" si="38"/>
        <v>0</v>
      </c>
      <c r="P113" s="49">
        <f t="shared" si="38"/>
        <v>0</v>
      </c>
      <c r="Q113" s="49">
        <f t="shared" si="38"/>
        <v>0</v>
      </c>
      <c r="R113" s="49">
        <f t="shared" si="38"/>
        <v>0</v>
      </c>
      <c r="S113" s="52">
        <f t="shared" si="38"/>
        <v>100</v>
      </c>
      <c r="T113" s="52" t="e">
        <f t="shared" si="38"/>
        <v>#DIV/0!</v>
      </c>
    </row>
    <row r="114" spans="1:22" ht="24" customHeight="1" thickTop="1" thickBot="1">
      <c r="A114" s="116" t="s">
        <v>17</v>
      </c>
      <c r="B114" s="123" t="s">
        <v>47</v>
      </c>
      <c r="C114" s="60">
        <v>79</v>
      </c>
      <c r="D114" s="59" t="s">
        <v>31</v>
      </c>
      <c r="E114" s="25">
        <v>1</v>
      </c>
      <c r="F114" s="24"/>
      <c r="G114" s="9"/>
      <c r="H114" s="24"/>
      <c r="I114" s="9"/>
      <c r="J114" s="24"/>
      <c r="K114" s="9"/>
      <c r="L114" s="24"/>
      <c r="M114" s="9"/>
      <c r="N114" s="24"/>
      <c r="O114" s="89"/>
      <c r="P114" s="89"/>
      <c r="Q114" s="9"/>
      <c r="R114" s="24"/>
      <c r="S114" s="44">
        <f t="shared" ref="S114:S121" si="39">AVERAGE(E114,G114,I114,K114,M114,Q114)</f>
        <v>1</v>
      </c>
      <c r="T114" s="44" t="e">
        <f t="shared" ref="T114:T121" si="40">AVERAGE(F114,H114,J114,L114,N114,R114)</f>
        <v>#DIV/0!</v>
      </c>
    </row>
    <row r="115" spans="1:22" ht="24" customHeight="1" thickBot="1">
      <c r="A115" s="116"/>
      <c r="B115" s="123"/>
      <c r="C115" s="60">
        <v>80</v>
      </c>
      <c r="D115" s="55" t="s">
        <v>44</v>
      </c>
      <c r="E115" s="25">
        <v>1</v>
      </c>
      <c r="F115" s="24"/>
      <c r="G115" s="9"/>
      <c r="H115" s="24"/>
      <c r="I115" s="9"/>
      <c r="J115" s="24"/>
      <c r="K115" s="9"/>
      <c r="L115" s="24"/>
      <c r="M115" s="9"/>
      <c r="N115" s="24"/>
      <c r="O115" s="89"/>
      <c r="P115" s="89"/>
      <c r="Q115" s="9"/>
      <c r="R115" s="24"/>
      <c r="S115" s="44">
        <f t="shared" si="39"/>
        <v>1</v>
      </c>
      <c r="T115" s="44" t="e">
        <f t="shared" si="40"/>
        <v>#DIV/0!</v>
      </c>
    </row>
    <row r="116" spans="1:22" ht="24" customHeight="1" thickBot="1">
      <c r="A116" s="116"/>
      <c r="B116" s="123"/>
      <c r="C116" s="60">
        <v>81</v>
      </c>
      <c r="D116" s="12" t="s">
        <v>143</v>
      </c>
      <c r="E116" s="25">
        <v>1</v>
      </c>
      <c r="F116" s="24"/>
      <c r="G116" s="9"/>
      <c r="H116" s="24"/>
      <c r="I116" s="9"/>
      <c r="J116" s="24"/>
      <c r="K116" s="9"/>
      <c r="L116" s="24"/>
      <c r="M116" s="9"/>
      <c r="N116" s="24"/>
      <c r="O116" s="89"/>
      <c r="P116" s="89"/>
      <c r="Q116" s="9"/>
      <c r="R116" s="24"/>
      <c r="S116" s="44">
        <f t="shared" si="39"/>
        <v>1</v>
      </c>
      <c r="T116" s="44" t="e">
        <f t="shared" si="40"/>
        <v>#DIV/0!</v>
      </c>
    </row>
    <row r="117" spans="1:22" ht="24" customHeight="1" thickBot="1">
      <c r="A117" s="116"/>
      <c r="B117" s="123"/>
      <c r="C117" s="60">
        <v>82</v>
      </c>
      <c r="D117" s="12" t="s">
        <v>80</v>
      </c>
      <c r="E117" s="25">
        <v>1</v>
      </c>
      <c r="F117" s="24"/>
      <c r="G117" s="9"/>
      <c r="H117" s="24"/>
      <c r="I117" s="9"/>
      <c r="J117" s="24"/>
      <c r="K117" s="9"/>
      <c r="L117" s="24"/>
      <c r="M117" s="9"/>
      <c r="N117" s="24"/>
      <c r="O117" s="89"/>
      <c r="P117" s="89"/>
      <c r="Q117" s="9"/>
      <c r="R117" s="24"/>
      <c r="S117" s="44">
        <f t="shared" si="39"/>
        <v>1</v>
      </c>
      <c r="T117" s="44" t="e">
        <f t="shared" si="40"/>
        <v>#DIV/0!</v>
      </c>
    </row>
    <row r="118" spans="1:22" ht="24" customHeight="1" thickBot="1">
      <c r="A118" s="116"/>
      <c r="B118" s="123"/>
      <c r="C118" s="60">
        <v>83</v>
      </c>
      <c r="D118" s="12" t="s">
        <v>25</v>
      </c>
      <c r="E118" s="25">
        <v>1</v>
      </c>
      <c r="F118" s="24"/>
      <c r="G118" s="9"/>
      <c r="H118" s="24"/>
      <c r="I118" s="9"/>
      <c r="J118" s="24"/>
      <c r="K118" s="9"/>
      <c r="L118" s="24"/>
      <c r="M118" s="9"/>
      <c r="N118" s="24"/>
      <c r="O118" s="89"/>
      <c r="P118" s="89"/>
      <c r="Q118" s="9"/>
      <c r="R118" s="24"/>
      <c r="S118" s="44">
        <f t="shared" si="39"/>
        <v>1</v>
      </c>
      <c r="T118" s="44" t="e">
        <f t="shared" si="40"/>
        <v>#DIV/0!</v>
      </c>
    </row>
    <row r="119" spans="1:22" ht="24" customHeight="1" thickBot="1">
      <c r="A119" s="116"/>
      <c r="B119" s="123"/>
      <c r="C119" s="60">
        <v>84</v>
      </c>
      <c r="D119" s="12" t="s">
        <v>32</v>
      </c>
      <c r="E119" s="25">
        <v>1</v>
      </c>
      <c r="F119" s="23"/>
      <c r="G119" s="22"/>
      <c r="H119" s="23"/>
      <c r="I119" s="22"/>
      <c r="J119" s="23"/>
      <c r="K119" s="22"/>
      <c r="L119" s="23"/>
      <c r="M119" s="22"/>
      <c r="N119" s="23"/>
      <c r="O119" s="95"/>
      <c r="P119" s="95"/>
      <c r="Q119" s="22"/>
      <c r="R119" s="23"/>
      <c r="S119" s="44">
        <f t="shared" si="39"/>
        <v>1</v>
      </c>
      <c r="T119" s="44" t="e">
        <f t="shared" si="40"/>
        <v>#DIV/0!</v>
      </c>
    </row>
    <row r="120" spans="1:22" ht="24" customHeight="1" thickBot="1">
      <c r="A120" s="116"/>
      <c r="B120" s="123"/>
      <c r="C120" s="60">
        <v>85</v>
      </c>
      <c r="D120" s="12" t="s">
        <v>133</v>
      </c>
      <c r="E120" s="25">
        <v>1</v>
      </c>
      <c r="F120" s="23"/>
      <c r="G120" s="22"/>
      <c r="H120" s="23"/>
      <c r="I120" s="22"/>
      <c r="J120" s="23"/>
      <c r="K120" s="22"/>
      <c r="L120" s="23"/>
      <c r="M120" s="22"/>
      <c r="N120" s="23"/>
      <c r="O120" s="95"/>
      <c r="P120" s="95"/>
      <c r="Q120" s="22"/>
      <c r="R120" s="23"/>
      <c r="S120" s="44"/>
      <c r="T120" s="44"/>
    </row>
    <row r="121" spans="1:22" ht="24" customHeight="1" thickBot="1">
      <c r="A121" s="116"/>
      <c r="B121" s="123"/>
      <c r="C121" s="60">
        <v>86</v>
      </c>
      <c r="D121" s="12" t="s">
        <v>132</v>
      </c>
      <c r="E121" s="25">
        <v>1</v>
      </c>
      <c r="F121" s="26"/>
      <c r="G121" s="25"/>
      <c r="H121" s="26"/>
      <c r="I121" s="25"/>
      <c r="J121" s="26"/>
      <c r="K121" s="25"/>
      <c r="L121" s="26"/>
      <c r="M121" s="25"/>
      <c r="N121" s="26"/>
      <c r="O121" s="88"/>
      <c r="P121" s="88"/>
      <c r="Q121" s="25"/>
      <c r="R121" s="26"/>
      <c r="S121" s="44">
        <f t="shared" si="39"/>
        <v>1</v>
      </c>
      <c r="T121" s="44" t="e">
        <f t="shared" si="40"/>
        <v>#DIV/0!</v>
      </c>
    </row>
    <row r="122" spans="1:22" ht="24" customHeight="1" thickBot="1">
      <c r="A122" s="116"/>
      <c r="B122" s="61"/>
      <c r="C122" s="62"/>
      <c r="D122" s="58" t="s">
        <v>94</v>
      </c>
      <c r="E122" s="49">
        <f>SUM(E114:E121)</f>
        <v>8</v>
      </c>
      <c r="F122" s="49">
        <f t="shared" ref="F122:T122" si="41">SUM(F114:F121)</f>
        <v>0</v>
      </c>
      <c r="G122" s="49">
        <f t="shared" si="41"/>
        <v>0</v>
      </c>
      <c r="H122" s="49">
        <f t="shared" si="41"/>
        <v>0</v>
      </c>
      <c r="I122" s="49">
        <f t="shared" si="41"/>
        <v>0</v>
      </c>
      <c r="J122" s="49">
        <f t="shared" si="41"/>
        <v>0</v>
      </c>
      <c r="K122" s="49">
        <f t="shared" si="41"/>
        <v>0</v>
      </c>
      <c r="L122" s="49">
        <f t="shared" si="41"/>
        <v>0</v>
      </c>
      <c r="M122" s="49">
        <f t="shared" si="41"/>
        <v>0</v>
      </c>
      <c r="N122" s="49">
        <f t="shared" si="41"/>
        <v>0</v>
      </c>
      <c r="O122" s="49">
        <f t="shared" si="41"/>
        <v>0</v>
      </c>
      <c r="P122" s="49">
        <f t="shared" si="41"/>
        <v>0</v>
      </c>
      <c r="Q122" s="49">
        <f t="shared" si="41"/>
        <v>0</v>
      </c>
      <c r="R122" s="49">
        <f t="shared" si="41"/>
        <v>0</v>
      </c>
      <c r="S122" s="54">
        <f t="shared" si="41"/>
        <v>7</v>
      </c>
      <c r="T122" s="54" t="e">
        <f t="shared" si="41"/>
        <v>#DIV/0!</v>
      </c>
    </row>
    <row r="123" spans="1:22" ht="24" customHeight="1" thickBot="1">
      <c r="A123" s="116"/>
      <c r="B123" s="61"/>
      <c r="C123" s="62"/>
      <c r="D123" s="58" t="s">
        <v>91</v>
      </c>
      <c r="E123" s="51">
        <f>E122/8*100</f>
        <v>100</v>
      </c>
      <c r="F123" s="49">
        <f t="shared" ref="F123:T123" si="42">F122/8*100</f>
        <v>0</v>
      </c>
      <c r="G123" s="49">
        <f t="shared" si="42"/>
        <v>0</v>
      </c>
      <c r="H123" s="49">
        <f t="shared" si="42"/>
        <v>0</v>
      </c>
      <c r="I123" s="49">
        <f t="shared" si="42"/>
        <v>0</v>
      </c>
      <c r="J123" s="49">
        <f t="shared" si="42"/>
        <v>0</v>
      </c>
      <c r="K123" s="49">
        <f t="shared" si="42"/>
        <v>0</v>
      </c>
      <c r="L123" s="49">
        <f t="shared" si="42"/>
        <v>0</v>
      </c>
      <c r="M123" s="49">
        <f t="shared" si="42"/>
        <v>0</v>
      </c>
      <c r="N123" s="49">
        <f t="shared" si="42"/>
        <v>0</v>
      </c>
      <c r="O123" s="49">
        <f t="shared" si="42"/>
        <v>0</v>
      </c>
      <c r="P123" s="49">
        <f t="shared" si="42"/>
        <v>0</v>
      </c>
      <c r="Q123" s="49">
        <f t="shared" si="42"/>
        <v>0</v>
      </c>
      <c r="R123" s="49">
        <f t="shared" si="42"/>
        <v>0</v>
      </c>
      <c r="S123" s="52">
        <f t="shared" si="42"/>
        <v>87.5</v>
      </c>
      <c r="T123" s="52" t="e">
        <f t="shared" si="42"/>
        <v>#DIV/0!</v>
      </c>
    </row>
    <row r="124" spans="1:22" ht="23.25" customHeight="1">
      <c r="A124" s="124" t="s">
        <v>144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</row>
    <row r="125" spans="1:22" ht="21" customHeight="1">
      <c r="A125" s="124" t="s">
        <v>60</v>
      </c>
      <c r="B125" s="124"/>
      <c r="C125" s="124"/>
      <c r="D125" s="10"/>
      <c r="E125" s="125" t="s">
        <v>45</v>
      </c>
      <c r="F125" s="125"/>
      <c r="G125" s="125"/>
      <c r="H125" s="125"/>
      <c r="I125" s="125"/>
      <c r="J125" s="125"/>
      <c r="K125" s="125"/>
      <c r="L125" s="125" t="s">
        <v>50</v>
      </c>
      <c r="M125" s="125"/>
      <c r="N125" s="125"/>
      <c r="O125" s="125"/>
      <c r="P125" s="125"/>
      <c r="Q125" s="125"/>
      <c r="R125" s="125"/>
    </row>
    <row r="126" spans="1:22" ht="18" customHeight="1" thickBot="1">
      <c r="A126" s="42" t="s">
        <v>8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117" t="s">
        <v>26</v>
      </c>
      <c r="M126" s="117"/>
      <c r="N126" s="117"/>
      <c r="O126" s="117"/>
      <c r="P126" s="117"/>
      <c r="Q126" s="117"/>
      <c r="R126" s="117"/>
    </row>
    <row r="127" spans="1:22" ht="15" customHeight="1" thickTop="1" thickBot="1">
      <c r="A127" s="118" t="s">
        <v>0</v>
      </c>
      <c r="B127" s="118" t="s">
        <v>18</v>
      </c>
      <c r="C127" s="120" t="s">
        <v>1</v>
      </c>
      <c r="D127" s="120" t="s">
        <v>2</v>
      </c>
      <c r="E127" s="122" t="s">
        <v>112</v>
      </c>
      <c r="F127" s="122"/>
      <c r="G127" s="122" t="s">
        <v>113</v>
      </c>
      <c r="H127" s="122"/>
      <c r="I127" s="122" t="s">
        <v>114</v>
      </c>
      <c r="J127" s="122"/>
      <c r="K127" s="112" t="s">
        <v>115</v>
      </c>
      <c r="L127" s="112"/>
      <c r="M127" s="112" t="s">
        <v>116</v>
      </c>
      <c r="N127" s="112"/>
      <c r="O127" s="84" t="s">
        <v>117</v>
      </c>
      <c r="P127" s="85"/>
      <c r="Q127" s="113" t="s">
        <v>118</v>
      </c>
      <c r="R127" s="114"/>
      <c r="S127" s="115" t="s">
        <v>89</v>
      </c>
      <c r="T127" s="115"/>
      <c r="U127" s="109"/>
      <c r="V127" s="109"/>
    </row>
    <row r="128" spans="1:22" ht="13.5" customHeight="1" thickTop="1" thickBot="1">
      <c r="A128" s="119"/>
      <c r="B128" s="119"/>
      <c r="C128" s="121"/>
      <c r="D128" s="121"/>
      <c r="E128" s="86" t="s">
        <v>19</v>
      </c>
      <c r="F128" s="86" t="s">
        <v>20</v>
      </c>
      <c r="G128" s="86" t="s">
        <v>19</v>
      </c>
      <c r="H128" s="86" t="s">
        <v>20</v>
      </c>
      <c r="I128" s="86" t="s">
        <v>19</v>
      </c>
      <c r="J128" s="86" t="s">
        <v>20</v>
      </c>
      <c r="K128" s="86" t="s">
        <v>19</v>
      </c>
      <c r="L128" s="86" t="s">
        <v>20</v>
      </c>
      <c r="M128" s="86" t="s">
        <v>19</v>
      </c>
      <c r="N128" s="86" t="s">
        <v>20</v>
      </c>
      <c r="O128" s="86" t="s">
        <v>19</v>
      </c>
      <c r="P128" s="86" t="s">
        <v>20</v>
      </c>
      <c r="Q128" s="86" t="s">
        <v>19</v>
      </c>
      <c r="R128" s="96" t="s">
        <v>20</v>
      </c>
      <c r="S128" s="99" t="s">
        <v>19</v>
      </c>
      <c r="T128" s="99" t="s">
        <v>20</v>
      </c>
      <c r="U128" s="97"/>
      <c r="V128" s="97"/>
    </row>
    <row r="129" spans="1:20" ht="33" customHeight="1" thickTop="1" thickBot="1">
      <c r="A129" s="116" t="s">
        <v>48</v>
      </c>
      <c r="B129" s="116"/>
      <c r="C129" s="102">
        <v>87</v>
      </c>
      <c r="D129" s="101" t="s">
        <v>134</v>
      </c>
      <c r="E129" s="25">
        <v>1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9"/>
      <c r="S129" s="43">
        <f>AVERAGE(E129,G129,I129,K129,M129,Q129)</f>
        <v>1</v>
      </c>
      <c r="T129" s="43" t="e">
        <f>AVERAGE(F129,H129,J129,L129,N129,R129)</f>
        <v>#DIV/0!</v>
      </c>
    </row>
    <row r="130" spans="1:20" ht="36" customHeight="1" thickBot="1">
      <c r="A130" s="116"/>
      <c r="B130" s="116"/>
      <c r="C130" s="63">
        <v>88</v>
      </c>
      <c r="D130" s="5" t="s">
        <v>155</v>
      </c>
      <c r="E130" s="25"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1"/>
      <c r="S130" s="44">
        <f t="shared" ref="S130:S137" si="43">AVERAGE(E130,G130,I130,K130,M130,Q130)</f>
        <v>1</v>
      </c>
      <c r="T130" s="44" t="e">
        <f t="shared" ref="T130:T137" si="44">AVERAGE(F130,H130,J130,L130,N130,R130)</f>
        <v>#DIV/0!</v>
      </c>
    </row>
    <row r="131" spans="1:20" ht="24.95" customHeight="1" thickBot="1">
      <c r="A131" s="116"/>
      <c r="B131" s="116"/>
      <c r="C131" s="63">
        <v>89</v>
      </c>
      <c r="D131" s="4" t="s">
        <v>136</v>
      </c>
      <c r="E131" s="25">
        <v>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21"/>
      <c r="S131" s="44">
        <f t="shared" si="43"/>
        <v>1</v>
      </c>
      <c r="T131" s="44" t="e">
        <f t="shared" si="44"/>
        <v>#DIV/0!</v>
      </c>
    </row>
    <row r="132" spans="1:20" ht="24.95" customHeight="1" thickBot="1">
      <c r="A132" s="116"/>
      <c r="B132" s="116"/>
      <c r="C132" s="63">
        <v>90</v>
      </c>
      <c r="D132" s="4" t="s">
        <v>135</v>
      </c>
      <c r="E132" s="25">
        <v>1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21"/>
      <c r="S132" s="44">
        <f t="shared" si="43"/>
        <v>1</v>
      </c>
      <c r="T132" s="44" t="e">
        <f t="shared" si="44"/>
        <v>#DIV/0!</v>
      </c>
    </row>
    <row r="133" spans="1:20" ht="33" customHeight="1" thickBot="1">
      <c r="A133" s="116"/>
      <c r="B133" s="116"/>
      <c r="C133" s="63">
        <v>91</v>
      </c>
      <c r="D133" s="5" t="s">
        <v>137</v>
      </c>
      <c r="E133" s="25">
        <v>1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29"/>
      <c r="S133" s="44">
        <f t="shared" si="43"/>
        <v>1</v>
      </c>
      <c r="T133" s="44" t="e">
        <f t="shared" si="44"/>
        <v>#DIV/0!</v>
      </c>
    </row>
    <row r="134" spans="1:20" ht="24.95" customHeight="1" thickBot="1">
      <c r="A134" s="116"/>
      <c r="B134" s="116"/>
      <c r="C134" s="63">
        <v>92</v>
      </c>
      <c r="D134" s="4" t="s">
        <v>138</v>
      </c>
      <c r="E134" s="25">
        <v>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21"/>
      <c r="S134" s="44">
        <f t="shared" si="43"/>
        <v>1</v>
      </c>
      <c r="T134" s="44" t="e">
        <f t="shared" si="44"/>
        <v>#DIV/0!</v>
      </c>
    </row>
    <row r="135" spans="1:20" ht="24.95" customHeight="1" thickBot="1">
      <c r="A135" s="116"/>
      <c r="B135" s="116"/>
      <c r="C135" s="63">
        <v>93</v>
      </c>
      <c r="D135" s="4" t="s">
        <v>139</v>
      </c>
      <c r="E135" s="25">
        <v>1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21"/>
      <c r="S135" s="44">
        <f t="shared" si="43"/>
        <v>1</v>
      </c>
      <c r="T135" s="44" t="e">
        <f t="shared" si="44"/>
        <v>#DIV/0!</v>
      </c>
    </row>
    <row r="136" spans="1:20" ht="24.95" customHeight="1" thickBot="1">
      <c r="A136" s="116"/>
      <c r="B136" s="116"/>
      <c r="C136" s="63">
        <v>94</v>
      </c>
      <c r="D136" s="4" t="s">
        <v>140</v>
      </c>
      <c r="E136" s="25">
        <v>1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21"/>
      <c r="S136" s="44">
        <f t="shared" si="43"/>
        <v>1</v>
      </c>
      <c r="T136" s="44" t="e">
        <f t="shared" si="44"/>
        <v>#DIV/0!</v>
      </c>
    </row>
    <row r="137" spans="1:20" ht="24.95" customHeight="1" thickBot="1">
      <c r="A137" s="116"/>
      <c r="B137" s="116"/>
      <c r="C137" s="63">
        <v>95</v>
      </c>
      <c r="D137" s="4" t="s">
        <v>141</v>
      </c>
      <c r="E137" s="25">
        <v>1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21"/>
      <c r="S137" s="44">
        <f t="shared" si="43"/>
        <v>1</v>
      </c>
      <c r="T137" s="44" t="e">
        <f t="shared" si="44"/>
        <v>#DIV/0!</v>
      </c>
    </row>
    <row r="138" spans="1:20" ht="24.95" customHeight="1" thickBot="1">
      <c r="A138" s="116"/>
      <c r="B138" s="116"/>
      <c r="C138" s="63">
        <v>96</v>
      </c>
      <c r="D138" s="4" t="s">
        <v>142</v>
      </c>
      <c r="E138" s="25">
        <v>1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21"/>
      <c r="S138" s="44">
        <f t="shared" ref="S138:S142" si="45">AVERAGE(E138,G138,I138,K138,M138,Q138)</f>
        <v>1</v>
      </c>
      <c r="T138" s="44" t="e">
        <f t="shared" ref="T138:T142" si="46">AVERAGE(F138,H138,J138,L138,N138,R138)</f>
        <v>#DIV/0!</v>
      </c>
    </row>
    <row r="139" spans="1:20" ht="24.95" customHeight="1" thickBot="1">
      <c r="A139" s="116"/>
      <c r="B139" s="116"/>
      <c r="C139" s="63">
        <v>97</v>
      </c>
      <c r="D139" s="4" t="s">
        <v>150</v>
      </c>
      <c r="E139" s="25">
        <v>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21"/>
      <c r="S139" s="44">
        <f t="shared" si="45"/>
        <v>1</v>
      </c>
      <c r="T139" s="44" t="e">
        <f t="shared" si="46"/>
        <v>#DIV/0!</v>
      </c>
    </row>
    <row r="140" spans="1:20" ht="24.95" customHeight="1" thickBot="1">
      <c r="A140" s="116"/>
      <c r="B140" s="116"/>
      <c r="C140" s="63">
        <v>98</v>
      </c>
      <c r="D140" s="106" t="s">
        <v>153</v>
      </c>
      <c r="E140" s="25">
        <v>1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5"/>
      <c r="S140" s="44"/>
      <c r="T140" s="44"/>
    </row>
    <row r="141" spans="1:20" ht="24.95" customHeight="1" thickBot="1">
      <c r="A141" s="116"/>
      <c r="B141" s="116"/>
      <c r="C141" s="63">
        <v>99</v>
      </c>
      <c r="D141" s="103" t="s">
        <v>151</v>
      </c>
      <c r="E141" s="25">
        <v>1</v>
      </c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5"/>
      <c r="S141" s="44"/>
      <c r="T141" s="44"/>
    </row>
    <row r="142" spans="1:20" ht="24.95" customHeight="1" thickBot="1">
      <c r="A142" s="116"/>
      <c r="B142" s="116"/>
      <c r="C142" s="63">
        <v>100</v>
      </c>
      <c r="D142" s="18" t="s">
        <v>152</v>
      </c>
      <c r="E142" s="25">
        <v>1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36"/>
      <c r="S142" s="44">
        <f t="shared" si="45"/>
        <v>1</v>
      </c>
      <c r="T142" s="44" t="e">
        <f t="shared" si="46"/>
        <v>#DIV/0!</v>
      </c>
    </row>
    <row r="143" spans="1:20" ht="19.5" customHeight="1" thickBot="1">
      <c r="A143" s="116"/>
      <c r="B143" s="116"/>
      <c r="C143" s="64"/>
      <c r="D143" s="48" t="s">
        <v>95</v>
      </c>
      <c r="E143" s="49">
        <f>SUM(E129:E142)</f>
        <v>14</v>
      </c>
      <c r="F143" s="49">
        <f t="shared" ref="F143:T143" si="47">SUM(F129:F142)</f>
        <v>0</v>
      </c>
      <c r="G143" s="49">
        <f t="shared" si="47"/>
        <v>0</v>
      </c>
      <c r="H143" s="49">
        <f t="shared" si="47"/>
        <v>0</v>
      </c>
      <c r="I143" s="49">
        <f t="shared" si="47"/>
        <v>0</v>
      </c>
      <c r="J143" s="49">
        <f t="shared" si="47"/>
        <v>0</v>
      </c>
      <c r="K143" s="49">
        <f t="shared" si="47"/>
        <v>0</v>
      </c>
      <c r="L143" s="49">
        <f t="shared" si="47"/>
        <v>0</v>
      </c>
      <c r="M143" s="49">
        <f t="shared" si="47"/>
        <v>0</v>
      </c>
      <c r="N143" s="49">
        <f t="shared" si="47"/>
        <v>0</v>
      </c>
      <c r="O143" s="49">
        <f t="shared" si="47"/>
        <v>0</v>
      </c>
      <c r="P143" s="49">
        <f t="shared" si="47"/>
        <v>0</v>
      </c>
      <c r="Q143" s="49">
        <f t="shared" si="47"/>
        <v>0</v>
      </c>
      <c r="R143" s="49">
        <f t="shared" si="47"/>
        <v>0</v>
      </c>
      <c r="S143" s="54">
        <f t="shared" si="47"/>
        <v>12</v>
      </c>
      <c r="T143" s="54" t="e">
        <f t="shared" si="47"/>
        <v>#DIV/0!</v>
      </c>
    </row>
    <row r="144" spans="1:20" ht="20.25" customHeight="1" thickBot="1">
      <c r="A144" s="116"/>
      <c r="B144" s="116"/>
      <c r="C144" s="64"/>
      <c r="D144" s="48" t="s">
        <v>91</v>
      </c>
      <c r="E144" s="51">
        <f>E143/14*100</f>
        <v>100</v>
      </c>
      <c r="F144" s="49">
        <f t="shared" ref="F144:T144" si="48">F143/15*100</f>
        <v>0</v>
      </c>
      <c r="G144" s="49">
        <f t="shared" si="48"/>
        <v>0</v>
      </c>
      <c r="H144" s="49">
        <f t="shared" si="48"/>
        <v>0</v>
      </c>
      <c r="I144" s="49">
        <f t="shared" si="48"/>
        <v>0</v>
      </c>
      <c r="J144" s="49">
        <f t="shared" si="48"/>
        <v>0</v>
      </c>
      <c r="K144" s="49">
        <f t="shared" si="48"/>
        <v>0</v>
      </c>
      <c r="L144" s="49">
        <f t="shared" si="48"/>
        <v>0</v>
      </c>
      <c r="M144" s="49">
        <f t="shared" si="48"/>
        <v>0</v>
      </c>
      <c r="N144" s="49">
        <f t="shared" si="48"/>
        <v>0</v>
      </c>
      <c r="O144" s="49">
        <f t="shared" si="48"/>
        <v>0</v>
      </c>
      <c r="P144" s="49">
        <f t="shared" si="48"/>
        <v>0</v>
      </c>
      <c r="Q144" s="49">
        <f t="shared" si="48"/>
        <v>0</v>
      </c>
      <c r="R144" s="49">
        <f t="shared" si="48"/>
        <v>0</v>
      </c>
      <c r="S144" s="52">
        <f t="shared" si="48"/>
        <v>80</v>
      </c>
      <c r="T144" s="52" t="e">
        <f t="shared" si="48"/>
        <v>#DIV/0!</v>
      </c>
    </row>
    <row r="145" spans="1:20" ht="15.75" customHeight="1">
      <c r="A145" s="110" t="s">
        <v>96</v>
      </c>
      <c r="B145" s="70" t="s">
        <v>145</v>
      </c>
      <c r="C145" s="71"/>
      <c r="D145" s="72"/>
      <c r="E145" s="65">
        <f>SUM(E67+E95,E112,E122,E143+E45+E24)</f>
        <v>100</v>
      </c>
      <c r="F145" s="65">
        <f t="shared" ref="F145:N145" si="49">SUM(F44,F78,F96,F111,F129,F143)</f>
        <v>4.7619047619047616E-2</v>
      </c>
      <c r="G145" s="65">
        <f t="shared" si="49"/>
        <v>0.23809523809523808</v>
      </c>
      <c r="H145" s="65">
        <f t="shared" si="49"/>
        <v>4.7619047619047616E-2</v>
      </c>
      <c r="I145" s="65">
        <f t="shared" si="49"/>
        <v>4.7619047619047616E-2</v>
      </c>
      <c r="J145" s="65">
        <f t="shared" si="49"/>
        <v>0</v>
      </c>
      <c r="K145" s="65">
        <f t="shared" si="49"/>
        <v>0</v>
      </c>
      <c r="L145" s="65">
        <f t="shared" si="49"/>
        <v>0</v>
      </c>
      <c r="M145" s="65">
        <f t="shared" si="49"/>
        <v>0</v>
      </c>
      <c r="N145" s="65">
        <f t="shared" si="49"/>
        <v>0</v>
      </c>
      <c r="O145" s="65"/>
      <c r="P145" s="65"/>
      <c r="Q145" s="65">
        <f>SUM(Q44,Q78,Q96,Q111,Q129,Q143)</f>
        <v>0</v>
      </c>
      <c r="R145" s="65">
        <f>SUM(R44,R78,R96,R111,R129,R143)</f>
        <v>0</v>
      </c>
      <c r="S145" s="66">
        <f>AVERAGE(E145,G145,I145,K145,M145,Q145)</f>
        <v>16.714285714285715</v>
      </c>
      <c r="T145" s="67">
        <f>AVERAGE(F145,H145,J145,L145,N145,R145)</f>
        <v>1.5873015873015872E-2</v>
      </c>
    </row>
    <row r="146" spans="1:20" ht="29.25" customHeight="1" thickBot="1">
      <c r="A146" s="111"/>
      <c r="B146" s="73" t="s">
        <v>146</v>
      </c>
      <c r="C146" s="74"/>
      <c r="D146" s="75"/>
      <c r="E146" s="68">
        <f>E145/100*100</f>
        <v>100</v>
      </c>
      <c r="F146" s="68">
        <f t="shared" ref="F146:R146" si="50">F145/100*100</f>
        <v>4.7619047619047616E-2</v>
      </c>
      <c r="G146" s="68">
        <f t="shared" si="50"/>
        <v>0.23809523809523808</v>
      </c>
      <c r="H146" s="68">
        <f t="shared" si="50"/>
        <v>4.7619047619047616E-2</v>
      </c>
      <c r="I146" s="68">
        <f t="shared" si="50"/>
        <v>4.7619047619047616E-2</v>
      </c>
      <c r="J146" s="68">
        <f t="shared" si="50"/>
        <v>0</v>
      </c>
      <c r="K146" s="68">
        <f t="shared" si="50"/>
        <v>0</v>
      </c>
      <c r="L146" s="68">
        <f t="shared" si="50"/>
        <v>0</v>
      </c>
      <c r="M146" s="68">
        <f t="shared" si="50"/>
        <v>0</v>
      </c>
      <c r="N146" s="68">
        <f t="shared" si="50"/>
        <v>0</v>
      </c>
      <c r="O146" s="68"/>
      <c r="P146" s="68"/>
      <c r="Q146" s="68">
        <f t="shared" si="50"/>
        <v>0</v>
      </c>
      <c r="R146" s="68">
        <f t="shared" si="50"/>
        <v>0</v>
      </c>
      <c r="S146" s="69">
        <f>S145/100*100</f>
        <v>16.714285714285715</v>
      </c>
      <c r="T146" s="69">
        <f>T145/100*100</f>
        <v>1.5873015873015872E-2</v>
      </c>
    </row>
  </sheetData>
  <mergeCells count="121">
    <mergeCell ref="D29:D30"/>
    <mergeCell ref="E29:F29"/>
    <mergeCell ref="G29:H29"/>
    <mergeCell ref="I29:J29"/>
    <mergeCell ref="K29:L29"/>
    <mergeCell ref="M29:N29"/>
    <mergeCell ref="Q72:R72"/>
    <mergeCell ref="A72:A73"/>
    <mergeCell ref="B72:B73"/>
    <mergeCell ref="C72:C73"/>
    <mergeCell ref="D72:D73"/>
    <mergeCell ref="E72:F72"/>
    <mergeCell ref="G72:H72"/>
    <mergeCell ref="I72:J72"/>
    <mergeCell ref="K72:L72"/>
    <mergeCell ref="M72:N72"/>
    <mergeCell ref="A69:T69"/>
    <mergeCell ref="A31:A44"/>
    <mergeCell ref="B31:B44"/>
    <mergeCell ref="A1:R1"/>
    <mergeCell ref="A2:C2"/>
    <mergeCell ref="E2:K2"/>
    <mergeCell ref="L2:R2"/>
    <mergeCell ref="A3:K3"/>
    <mergeCell ref="L3:R3"/>
    <mergeCell ref="I4:J4"/>
    <mergeCell ref="K4:L4"/>
    <mergeCell ref="M4:N4"/>
    <mergeCell ref="Q4:R4"/>
    <mergeCell ref="A26:R26"/>
    <mergeCell ref="A27:C27"/>
    <mergeCell ref="E27:K27"/>
    <mergeCell ref="L27:R27"/>
    <mergeCell ref="A4:A5"/>
    <mergeCell ref="B4:B5"/>
    <mergeCell ref="C4:C5"/>
    <mergeCell ref="D4:D5"/>
    <mergeCell ref="E4:F4"/>
    <mergeCell ref="G4:H4"/>
    <mergeCell ref="A6:B25"/>
    <mergeCell ref="A28:K28"/>
    <mergeCell ref="L28:R28"/>
    <mergeCell ref="A47:R47"/>
    <mergeCell ref="A48:C48"/>
    <mergeCell ref="E48:K48"/>
    <mergeCell ref="L48:R48"/>
    <mergeCell ref="A49:K49"/>
    <mergeCell ref="L49:R49"/>
    <mergeCell ref="A52:A66"/>
    <mergeCell ref="B52:B66"/>
    <mergeCell ref="Q29:R29"/>
    <mergeCell ref="A50:A51"/>
    <mergeCell ref="B50:B51"/>
    <mergeCell ref="C50:C51"/>
    <mergeCell ref="D50:D51"/>
    <mergeCell ref="E50:F50"/>
    <mergeCell ref="G50:H50"/>
    <mergeCell ref="I50:J50"/>
    <mergeCell ref="K50:L50"/>
    <mergeCell ref="M50:N50"/>
    <mergeCell ref="Q50:R50"/>
    <mergeCell ref="A29:A30"/>
    <mergeCell ref="B29:B30"/>
    <mergeCell ref="C29:C30"/>
    <mergeCell ref="A98:C98"/>
    <mergeCell ref="E98:K98"/>
    <mergeCell ref="L98:R98"/>
    <mergeCell ref="L99:R99"/>
    <mergeCell ref="B102:B111"/>
    <mergeCell ref="A70:C70"/>
    <mergeCell ref="E70:K70"/>
    <mergeCell ref="L70:R70"/>
    <mergeCell ref="L71:R71"/>
    <mergeCell ref="B74:B78"/>
    <mergeCell ref="B79:B83"/>
    <mergeCell ref="B84:B89"/>
    <mergeCell ref="B90:B94"/>
    <mergeCell ref="A97:T97"/>
    <mergeCell ref="E127:F127"/>
    <mergeCell ref="G127:H127"/>
    <mergeCell ref="I127:J127"/>
    <mergeCell ref="K127:L127"/>
    <mergeCell ref="B114:B121"/>
    <mergeCell ref="A125:C125"/>
    <mergeCell ref="E125:K125"/>
    <mergeCell ref="L125:R125"/>
    <mergeCell ref="A100:A101"/>
    <mergeCell ref="B100:B101"/>
    <mergeCell ref="C100:C101"/>
    <mergeCell ref="D100:D101"/>
    <mergeCell ref="I100:J100"/>
    <mergeCell ref="K100:L100"/>
    <mergeCell ref="M100:N100"/>
    <mergeCell ref="Q100:R100"/>
    <mergeCell ref="E100:F100"/>
    <mergeCell ref="G100:H100"/>
    <mergeCell ref="A124:T124"/>
    <mergeCell ref="U29:V29"/>
    <mergeCell ref="U50:V50"/>
    <mergeCell ref="U72:V72"/>
    <mergeCell ref="U100:V100"/>
    <mergeCell ref="U127:V127"/>
    <mergeCell ref="U4:V4"/>
    <mergeCell ref="A145:A146"/>
    <mergeCell ref="M127:N127"/>
    <mergeCell ref="Q127:R127"/>
    <mergeCell ref="S4:T4"/>
    <mergeCell ref="S29:T29"/>
    <mergeCell ref="S50:T50"/>
    <mergeCell ref="S72:T72"/>
    <mergeCell ref="S100:T100"/>
    <mergeCell ref="S127:T127"/>
    <mergeCell ref="A74:A96"/>
    <mergeCell ref="A102:A113"/>
    <mergeCell ref="A114:A123"/>
    <mergeCell ref="A129:B144"/>
    <mergeCell ref="L126:R126"/>
    <mergeCell ref="A127:A128"/>
    <mergeCell ref="B127:B128"/>
    <mergeCell ref="C127:C128"/>
    <mergeCell ref="D127:D128"/>
  </mergeCells>
  <printOptions horizontalCentered="1" verticalCentered="1"/>
  <pageMargins left="0" right="0" top="0" bottom="0" header="0" footer="0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rightToLeft="1" topLeftCell="T1" workbookViewId="0">
      <selection activeCell="U10" sqref="U10"/>
    </sheetView>
  </sheetViews>
  <sheetFormatPr defaultRowHeight="14.25"/>
  <sheetData>
    <row r="1" spans="1:38" ht="15">
      <c r="A1" s="151"/>
      <c r="B1" s="147" t="s">
        <v>97</v>
      </c>
      <c r="C1" s="148"/>
      <c r="D1" s="148"/>
      <c r="E1" s="148"/>
      <c r="F1" s="148"/>
      <c r="G1" s="149"/>
      <c r="H1" s="147" t="s">
        <v>98</v>
      </c>
      <c r="I1" s="148"/>
      <c r="J1" s="148"/>
      <c r="K1" s="148"/>
      <c r="L1" s="148"/>
      <c r="M1" s="149"/>
      <c r="N1" s="147" t="s">
        <v>99</v>
      </c>
      <c r="O1" s="148"/>
      <c r="P1" s="148"/>
      <c r="Q1" s="148"/>
      <c r="R1" s="148"/>
      <c r="S1" s="149"/>
      <c r="T1" s="147" t="s">
        <v>100</v>
      </c>
      <c r="U1" s="148"/>
      <c r="V1" s="148"/>
      <c r="W1" s="148"/>
      <c r="X1" s="148"/>
      <c r="Y1" s="149"/>
      <c r="Z1" s="147" t="s">
        <v>101</v>
      </c>
      <c r="AA1" s="148"/>
      <c r="AB1" s="148"/>
      <c r="AC1" s="148"/>
      <c r="AD1" s="148"/>
      <c r="AE1" s="149"/>
      <c r="AF1" s="147" t="s">
        <v>102</v>
      </c>
      <c r="AG1" s="148"/>
      <c r="AH1" s="148"/>
      <c r="AI1" s="148"/>
      <c r="AJ1" s="148"/>
      <c r="AK1" s="149"/>
      <c r="AL1" s="150" t="s">
        <v>103</v>
      </c>
    </row>
    <row r="2" spans="1:38" ht="30">
      <c r="A2" s="152"/>
      <c r="B2" s="76" t="s">
        <v>104</v>
      </c>
      <c r="C2" s="77" t="s">
        <v>3</v>
      </c>
      <c r="D2" s="76" t="s">
        <v>105</v>
      </c>
      <c r="E2" s="76" t="s">
        <v>17</v>
      </c>
      <c r="F2" s="76" t="s">
        <v>106</v>
      </c>
      <c r="G2" s="78" t="s">
        <v>89</v>
      </c>
      <c r="H2" s="76" t="s">
        <v>104</v>
      </c>
      <c r="I2" s="77" t="s">
        <v>3</v>
      </c>
      <c r="J2" s="76" t="s">
        <v>105</v>
      </c>
      <c r="K2" s="76" t="s">
        <v>17</v>
      </c>
      <c r="L2" s="76" t="s">
        <v>106</v>
      </c>
      <c r="M2" s="78" t="s">
        <v>89</v>
      </c>
      <c r="N2" s="76" t="s">
        <v>104</v>
      </c>
      <c r="O2" s="77" t="s">
        <v>3</v>
      </c>
      <c r="P2" s="76" t="s">
        <v>105</v>
      </c>
      <c r="Q2" s="76" t="s">
        <v>17</v>
      </c>
      <c r="R2" s="76" t="s">
        <v>106</v>
      </c>
      <c r="S2" s="78" t="s">
        <v>89</v>
      </c>
      <c r="T2" s="76" t="s">
        <v>104</v>
      </c>
      <c r="U2" s="77" t="s">
        <v>3</v>
      </c>
      <c r="V2" s="76" t="s">
        <v>105</v>
      </c>
      <c r="W2" s="76" t="s">
        <v>17</v>
      </c>
      <c r="X2" s="76" t="s">
        <v>106</v>
      </c>
      <c r="Y2" s="78" t="s">
        <v>89</v>
      </c>
      <c r="Z2" s="76" t="s">
        <v>104</v>
      </c>
      <c r="AA2" s="77" t="s">
        <v>3</v>
      </c>
      <c r="AB2" s="76" t="s">
        <v>105</v>
      </c>
      <c r="AC2" s="76" t="s">
        <v>17</v>
      </c>
      <c r="AD2" s="76" t="s">
        <v>106</v>
      </c>
      <c r="AE2" s="78" t="s">
        <v>89</v>
      </c>
      <c r="AF2" s="76" t="s">
        <v>104</v>
      </c>
      <c r="AG2" s="77" t="s">
        <v>3</v>
      </c>
      <c r="AH2" s="76" t="s">
        <v>105</v>
      </c>
      <c r="AI2" s="76" t="s">
        <v>17</v>
      </c>
      <c r="AJ2" s="76" t="s">
        <v>106</v>
      </c>
      <c r="AK2" s="78" t="s">
        <v>89</v>
      </c>
      <c r="AL2" s="150"/>
    </row>
    <row r="3" spans="1:38" ht="15">
      <c r="A3" s="79" t="s">
        <v>107</v>
      </c>
      <c r="B3" s="80">
        <v>89</v>
      </c>
      <c r="C3" s="80">
        <v>79</v>
      </c>
      <c r="D3" s="80">
        <v>79</v>
      </c>
      <c r="E3" s="80">
        <v>75</v>
      </c>
      <c r="F3" s="80">
        <v>80</v>
      </c>
      <c r="G3" s="81">
        <f>AVERAGE(B3:F3)</f>
        <v>80.400000000000006</v>
      </c>
      <c r="H3" s="80">
        <v>95</v>
      </c>
      <c r="I3" s="80">
        <v>78</v>
      </c>
      <c r="J3" s="80">
        <v>75</v>
      </c>
      <c r="K3" s="80">
        <v>68</v>
      </c>
      <c r="L3" s="80">
        <v>79</v>
      </c>
      <c r="M3" s="81">
        <f>AVERAGE(H3:L3)</f>
        <v>79</v>
      </c>
      <c r="N3" s="80">
        <v>79</v>
      </c>
      <c r="O3" s="80">
        <v>90</v>
      </c>
      <c r="P3" s="80">
        <v>87</v>
      </c>
      <c r="Q3" s="80">
        <v>75</v>
      </c>
      <c r="R3" s="80">
        <v>90</v>
      </c>
      <c r="S3" s="81">
        <f>AVERAGE(N3:R3)</f>
        <v>84.2</v>
      </c>
      <c r="T3" s="80">
        <v>79</v>
      </c>
      <c r="U3" s="80">
        <v>75</v>
      </c>
      <c r="V3" s="80">
        <v>90</v>
      </c>
      <c r="W3" s="80">
        <v>67</v>
      </c>
      <c r="X3" s="80">
        <v>80</v>
      </c>
      <c r="Y3" s="81">
        <f>AVERAGE(T3:X3)</f>
        <v>78.2</v>
      </c>
      <c r="Z3" s="80">
        <v>75</v>
      </c>
      <c r="AA3" s="80">
        <v>80</v>
      </c>
      <c r="AB3" s="80">
        <v>80</v>
      </c>
      <c r="AC3" s="80">
        <v>78</v>
      </c>
      <c r="AD3" s="80">
        <v>70</v>
      </c>
      <c r="AE3" s="81">
        <f>AVERAGE(Z3:AD3)</f>
        <v>76.599999999999994</v>
      </c>
      <c r="AF3" s="80">
        <v>85</v>
      </c>
      <c r="AG3" s="80">
        <v>54</v>
      </c>
      <c r="AH3" s="80">
        <v>54</v>
      </c>
      <c r="AI3" s="80">
        <v>57</v>
      </c>
      <c r="AJ3" s="80">
        <v>50</v>
      </c>
      <c r="AK3" s="81">
        <f>AVERAGE(AF3:AJ3)</f>
        <v>60</v>
      </c>
      <c r="AL3" s="82">
        <f>AVERAGE(G3,M3,S3,Y3,AE3,AK3)</f>
        <v>76.399999999999991</v>
      </c>
    </row>
    <row r="4" spans="1:38" ht="15">
      <c r="A4" s="79" t="s">
        <v>108</v>
      </c>
      <c r="B4" s="80">
        <v>99</v>
      </c>
      <c r="C4" s="80">
        <v>90</v>
      </c>
      <c r="D4" s="80">
        <v>85</v>
      </c>
      <c r="E4" s="80">
        <v>90</v>
      </c>
      <c r="F4" s="80">
        <v>90</v>
      </c>
      <c r="G4" s="81">
        <f>AVERAGE(B4:F4)</f>
        <v>90.8</v>
      </c>
      <c r="H4" s="80">
        <v>98</v>
      </c>
      <c r="I4" s="80">
        <v>98</v>
      </c>
      <c r="J4" s="80">
        <v>90</v>
      </c>
      <c r="K4" s="80">
        <v>90</v>
      </c>
      <c r="L4" s="80">
        <v>76</v>
      </c>
      <c r="M4" s="81">
        <f>AVERAGE(H4:L4)</f>
        <v>90.4</v>
      </c>
      <c r="N4" s="80">
        <v>94</v>
      </c>
      <c r="O4" s="80">
        <v>100</v>
      </c>
      <c r="P4" s="80">
        <v>90</v>
      </c>
      <c r="Q4" s="80">
        <v>75</v>
      </c>
      <c r="R4" s="80">
        <v>100</v>
      </c>
      <c r="S4" s="81">
        <f>AVERAGE(N4:R4)</f>
        <v>91.8</v>
      </c>
      <c r="T4" s="80">
        <v>89</v>
      </c>
      <c r="U4" s="80">
        <v>86</v>
      </c>
      <c r="V4" s="80">
        <v>95</v>
      </c>
      <c r="W4" s="80">
        <v>98</v>
      </c>
      <c r="X4" s="80">
        <v>85</v>
      </c>
      <c r="Y4" s="81">
        <f>AVERAGE(T4:X4)</f>
        <v>90.6</v>
      </c>
      <c r="Z4" s="80">
        <v>85</v>
      </c>
      <c r="AA4" s="80">
        <v>86</v>
      </c>
      <c r="AB4" s="80">
        <v>75</v>
      </c>
      <c r="AC4" s="80">
        <v>89</v>
      </c>
      <c r="AD4" s="80">
        <v>75</v>
      </c>
      <c r="AE4" s="81">
        <f>AVERAGE(Z4:AD4)</f>
        <v>82</v>
      </c>
      <c r="AF4" s="80">
        <v>90</v>
      </c>
      <c r="AG4" s="80">
        <v>78</v>
      </c>
      <c r="AH4" s="80">
        <v>75</v>
      </c>
      <c r="AI4" s="80">
        <v>78</v>
      </c>
      <c r="AJ4" s="80">
        <v>55</v>
      </c>
      <c r="AK4" s="81">
        <f>AVERAGE(AF4:AJ4)</f>
        <v>75.2</v>
      </c>
      <c r="AL4" s="82">
        <f>AVERAGE(G4,M4,S4,Y4,AE4,AK4)</f>
        <v>86.800000000000011</v>
      </c>
    </row>
    <row r="5" spans="1:38" ht="15">
      <c r="A5" s="79"/>
      <c r="B5" s="80"/>
      <c r="C5" s="80"/>
      <c r="D5" s="80"/>
      <c r="E5" s="80"/>
      <c r="F5" s="80"/>
      <c r="G5" s="81" t="e">
        <f>AVERAGE(B5:F5)</f>
        <v>#DIV/0!</v>
      </c>
      <c r="H5" s="80"/>
      <c r="I5" s="80"/>
      <c r="J5" s="80"/>
      <c r="K5" s="80"/>
      <c r="L5" s="80"/>
      <c r="M5" s="81" t="e">
        <f>AVERAGE(H5:L5)</f>
        <v>#DIV/0!</v>
      </c>
      <c r="N5" s="80"/>
      <c r="O5" s="80"/>
      <c r="P5" s="80"/>
      <c r="Q5" s="80"/>
      <c r="R5" s="80"/>
      <c r="S5" s="81" t="e">
        <f>AVERAGE(N5:R5)</f>
        <v>#DIV/0!</v>
      </c>
      <c r="T5" s="80"/>
      <c r="U5" s="80"/>
      <c r="V5" s="80"/>
      <c r="W5" s="80"/>
      <c r="X5" s="80"/>
      <c r="Y5" s="81" t="e">
        <f>AVERAGE(T5:X5)</f>
        <v>#DIV/0!</v>
      </c>
      <c r="Z5" s="80"/>
      <c r="AA5" s="80"/>
      <c r="AB5" s="80"/>
      <c r="AC5" s="80"/>
      <c r="AD5" s="80"/>
      <c r="AE5" s="81" t="e">
        <f>AVERAGE(Z5:AD5)</f>
        <v>#DIV/0!</v>
      </c>
      <c r="AF5" s="80"/>
      <c r="AG5" s="80"/>
      <c r="AH5" s="80"/>
      <c r="AI5" s="80"/>
      <c r="AJ5" s="80"/>
      <c r="AK5" s="81" t="e">
        <f>AVERAGE(AF5:AJ5)</f>
        <v>#DIV/0!</v>
      </c>
      <c r="AL5" s="82" t="e">
        <f>AVERAGE(G5,M5,S5,Y5,AE5,AK5)</f>
        <v>#DIV/0!</v>
      </c>
    </row>
    <row r="6" spans="1:38" ht="15">
      <c r="A6" s="79"/>
      <c r="B6" s="80"/>
      <c r="C6" s="80"/>
      <c r="D6" s="80"/>
      <c r="E6" s="80"/>
      <c r="F6" s="80"/>
      <c r="G6" s="81" t="e">
        <f>AVERAGE(B6:F6)</f>
        <v>#DIV/0!</v>
      </c>
      <c r="H6" s="80"/>
      <c r="I6" s="80"/>
      <c r="J6" s="80"/>
      <c r="K6" s="80"/>
      <c r="L6" s="80"/>
      <c r="M6" s="81" t="e">
        <f>AVERAGE(H6:L6)</f>
        <v>#DIV/0!</v>
      </c>
      <c r="N6" s="80"/>
      <c r="O6" s="80"/>
      <c r="P6" s="80"/>
      <c r="Q6" s="80"/>
      <c r="R6" s="80"/>
      <c r="S6" s="81" t="e">
        <f>AVERAGE(N6:R6)</f>
        <v>#DIV/0!</v>
      </c>
      <c r="T6" s="80"/>
      <c r="U6" s="80"/>
      <c r="V6" s="80"/>
      <c r="W6" s="80"/>
      <c r="X6" s="80"/>
      <c r="Y6" s="81" t="e">
        <f>AVERAGE(T6:X6)</f>
        <v>#DIV/0!</v>
      </c>
      <c r="Z6" s="80"/>
      <c r="AA6" s="80"/>
      <c r="AB6" s="80"/>
      <c r="AC6" s="80"/>
      <c r="AD6" s="80"/>
      <c r="AE6" s="81" t="e">
        <f>AVERAGE(Z6:AD6)</f>
        <v>#DIV/0!</v>
      </c>
      <c r="AF6" s="80"/>
      <c r="AG6" s="80"/>
      <c r="AH6" s="80"/>
      <c r="AI6" s="80"/>
      <c r="AJ6" s="80"/>
      <c r="AK6" s="81" t="e">
        <f>AVERAGE(AF6:AJ6)</f>
        <v>#DIV/0!</v>
      </c>
      <c r="AL6" s="82" t="e">
        <f>AVERAGE(G6,M6,S6,Y6,AE6,AK6)</f>
        <v>#DIV/0!</v>
      </c>
    </row>
  </sheetData>
  <mergeCells count="8">
    <mergeCell ref="AF1:AK1"/>
    <mergeCell ref="AL1:AL2"/>
    <mergeCell ref="A1:A2"/>
    <mergeCell ref="B1:G1"/>
    <mergeCell ref="H1:M1"/>
    <mergeCell ref="N1:S1"/>
    <mergeCell ref="T1:Y1"/>
    <mergeCell ref="Z1:A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چک لیست پایش ستاد شهرستان</vt:lpstr>
      <vt:lpstr>مقایسه نتایج نهایی</vt:lpstr>
      <vt:lpstr>Sheet3</vt:lpstr>
      <vt:lpstr>'چک لیست پایش ستاد شهرستان'!OLE_LINK1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R!!!</cp:lastModifiedBy>
  <cp:lastPrinted>2014-11-29T06:58:00Z</cp:lastPrinted>
  <dcterms:created xsi:type="dcterms:W3CDTF">2014-11-23T09:54:42Z</dcterms:created>
  <dcterms:modified xsi:type="dcterms:W3CDTF">2014-12-17T07:27:11Z</dcterms:modified>
</cp:coreProperties>
</file>