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20" yWindow="0" windowWidth="15420" windowHeight="8250"/>
  </bookViews>
  <sheets>
    <sheet name="چک لیست پایش ستاد شهرستان" sheetId="4" r:id="rId1"/>
    <sheet name="مقایسه نتایج نهایی" sheetId="2" r:id="rId2"/>
    <sheet name="Sheet3" sheetId="3" r:id="rId3"/>
  </sheets>
  <externalReferences>
    <externalReference r:id="rId4"/>
  </externalReferences>
  <definedNames>
    <definedName name="OLE_LINK1" localSheetId="0">'چک لیست پایش ستاد شهرستان'!$A$4</definedName>
  </definedNames>
  <calcPr calcId="145621"/>
</workbook>
</file>

<file path=xl/calcChain.xml><?xml version="1.0" encoding="utf-8"?>
<calcChain xmlns="http://schemas.openxmlformats.org/spreadsheetml/2006/main">
  <c r="E55" i="4" l="1"/>
  <c r="P130" i="4" l="1"/>
  <c r="P131" i="4" s="1"/>
  <c r="O130" i="4"/>
  <c r="O131" i="4" s="1"/>
  <c r="N130" i="4"/>
  <c r="N131" i="4" s="1"/>
  <c r="M130" i="4"/>
  <c r="M131" i="4" s="1"/>
  <c r="L130" i="4"/>
  <c r="L131" i="4" s="1"/>
  <c r="K130" i="4"/>
  <c r="K131" i="4" s="1"/>
  <c r="J130" i="4"/>
  <c r="J131" i="4" s="1"/>
  <c r="I130" i="4"/>
  <c r="I131" i="4" s="1"/>
  <c r="H130" i="4"/>
  <c r="H131" i="4" s="1"/>
  <c r="G130" i="4"/>
  <c r="G131" i="4" s="1"/>
  <c r="F130" i="4"/>
  <c r="F131" i="4" s="1"/>
  <c r="P110" i="4"/>
  <c r="P111" i="4" s="1"/>
  <c r="O110" i="4"/>
  <c r="O111" i="4" s="1"/>
  <c r="N110" i="4"/>
  <c r="N111" i="4" s="1"/>
  <c r="M110" i="4"/>
  <c r="M111" i="4" s="1"/>
  <c r="L110" i="4"/>
  <c r="L111" i="4" s="1"/>
  <c r="K110" i="4"/>
  <c r="K111" i="4" s="1"/>
  <c r="J110" i="4"/>
  <c r="J111" i="4" s="1"/>
  <c r="I110" i="4"/>
  <c r="I111" i="4" s="1"/>
  <c r="H110" i="4"/>
  <c r="H111" i="4" s="1"/>
  <c r="G110" i="4"/>
  <c r="G111" i="4" s="1"/>
  <c r="F110" i="4"/>
  <c r="F111" i="4" s="1"/>
  <c r="P96" i="4"/>
  <c r="P97" i="4" s="1"/>
  <c r="O96" i="4"/>
  <c r="O97" i="4" s="1"/>
  <c r="N96" i="4"/>
  <c r="N97" i="4" s="1"/>
  <c r="M96" i="4"/>
  <c r="M97" i="4" s="1"/>
  <c r="L96" i="4"/>
  <c r="L97" i="4" s="1"/>
  <c r="K96" i="4"/>
  <c r="K97" i="4" s="1"/>
  <c r="J96" i="4"/>
  <c r="J97" i="4" s="1"/>
  <c r="I96" i="4"/>
  <c r="I97" i="4" s="1"/>
  <c r="H96" i="4"/>
  <c r="H97" i="4" s="1"/>
  <c r="G96" i="4"/>
  <c r="G97" i="4" s="1"/>
  <c r="F96" i="4"/>
  <c r="F97" i="4" s="1"/>
  <c r="E130" i="4"/>
  <c r="E131" i="4" s="1"/>
  <c r="Q130" i="4" l="1"/>
  <c r="Q131" i="4" s="1"/>
  <c r="R130" i="4"/>
  <c r="R131" i="4" s="1"/>
  <c r="E54" i="4"/>
  <c r="F36" i="4" l="1"/>
  <c r="F37" i="4" s="1"/>
  <c r="G36" i="4"/>
  <c r="H36" i="4"/>
  <c r="I36" i="4"/>
  <c r="J36" i="4"/>
  <c r="K36" i="4"/>
  <c r="L36" i="4"/>
  <c r="M36" i="4"/>
  <c r="N36" i="4"/>
  <c r="O36" i="4"/>
  <c r="P36" i="4"/>
  <c r="G37" i="4"/>
  <c r="H37" i="4"/>
  <c r="I37" i="4"/>
  <c r="J37" i="4"/>
  <c r="K37" i="4"/>
  <c r="L37" i="4"/>
  <c r="M37" i="4"/>
  <c r="N37" i="4"/>
  <c r="O37" i="4"/>
  <c r="P37" i="4"/>
  <c r="E36" i="4"/>
  <c r="E37" i="4" s="1"/>
  <c r="Q7" i="4"/>
  <c r="R7" i="4"/>
  <c r="Q8" i="4"/>
  <c r="R8" i="4"/>
  <c r="Q9" i="4"/>
  <c r="R9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17" i="4"/>
  <c r="R17" i="4"/>
  <c r="Q18" i="4"/>
  <c r="R18" i="4"/>
  <c r="Q19" i="4"/>
  <c r="R19" i="4"/>
  <c r="Q20" i="4"/>
  <c r="R20" i="4"/>
  <c r="Q21" i="4"/>
  <c r="R21" i="4"/>
  <c r="Q22" i="4"/>
  <c r="R22" i="4"/>
  <c r="Q6" i="4"/>
  <c r="G23" i="4"/>
  <c r="H23" i="4"/>
  <c r="H24" i="4" s="1"/>
  <c r="I23" i="4"/>
  <c r="J23" i="4"/>
  <c r="J24" i="4" s="1"/>
  <c r="K23" i="4"/>
  <c r="L23" i="4"/>
  <c r="M23" i="4"/>
  <c r="N23" i="4"/>
  <c r="O23" i="4"/>
  <c r="P23" i="4"/>
  <c r="P24" i="4" s="1"/>
  <c r="G24" i="4"/>
  <c r="I24" i="4"/>
  <c r="K24" i="4"/>
  <c r="L24" i="4"/>
  <c r="M24" i="4"/>
  <c r="N24" i="4"/>
  <c r="O24" i="4"/>
  <c r="F23" i="4"/>
  <c r="F24" i="4" s="1"/>
  <c r="E23" i="4"/>
  <c r="E24" i="4" s="1"/>
  <c r="Q23" i="4" l="1"/>
  <c r="R36" i="4"/>
  <c r="R37" i="4" s="1"/>
  <c r="R23" i="4"/>
  <c r="Q36" i="4"/>
  <c r="Q37" i="4" s="1"/>
  <c r="Q24" i="4"/>
  <c r="R24" i="4"/>
  <c r="AK6" i="2"/>
  <c r="AE6" i="2"/>
  <c r="Y6" i="2"/>
  <c r="S6" i="2"/>
  <c r="M6" i="2"/>
  <c r="G6" i="2"/>
  <c r="AL6" i="2" s="1"/>
  <c r="AK5" i="2"/>
  <c r="AE5" i="2"/>
  <c r="Y5" i="2"/>
  <c r="S5" i="2"/>
  <c r="M5" i="2"/>
  <c r="G5" i="2"/>
  <c r="AL5" i="2" s="1"/>
  <c r="AK4" i="2"/>
  <c r="AE4" i="2"/>
  <c r="Y4" i="2"/>
  <c r="S4" i="2"/>
  <c r="M4" i="2"/>
  <c r="G4" i="2"/>
  <c r="AL4" i="2" s="1"/>
  <c r="AK3" i="2"/>
  <c r="AE3" i="2"/>
  <c r="Y3" i="2"/>
  <c r="S3" i="2"/>
  <c r="M3" i="2"/>
  <c r="G3" i="2"/>
  <c r="AL3" i="2" s="1"/>
  <c r="E110" i="4" l="1"/>
  <c r="E111" i="4" s="1"/>
  <c r="E96" i="4"/>
  <c r="E97" i="4" s="1"/>
  <c r="P82" i="4"/>
  <c r="P83" i="4" s="1"/>
  <c r="P132" i="4" s="1"/>
  <c r="P133" i="4" s="1"/>
  <c r="O82" i="4"/>
  <c r="O83" i="4" s="1"/>
  <c r="O132" i="4" s="1"/>
  <c r="O133" i="4" s="1"/>
  <c r="N82" i="4"/>
  <c r="N83" i="4" s="1"/>
  <c r="N132" i="4" s="1"/>
  <c r="N133" i="4" s="1"/>
  <c r="M82" i="4"/>
  <c r="M83" i="4" s="1"/>
  <c r="M132" i="4" s="1"/>
  <c r="M133" i="4" s="1"/>
  <c r="L82" i="4"/>
  <c r="L83" i="4" s="1"/>
  <c r="L132" i="4" s="1"/>
  <c r="L133" i="4" s="1"/>
  <c r="K82" i="4"/>
  <c r="K83" i="4" s="1"/>
  <c r="K132" i="4" s="1"/>
  <c r="K133" i="4" s="1"/>
  <c r="J82" i="4"/>
  <c r="J83" i="4" s="1"/>
  <c r="J132" i="4" s="1"/>
  <c r="J133" i="4" s="1"/>
  <c r="I82" i="4"/>
  <c r="I83" i="4" s="1"/>
  <c r="I132" i="4" s="1"/>
  <c r="I133" i="4" s="1"/>
  <c r="H82" i="4"/>
  <c r="H83" i="4" s="1"/>
  <c r="H132" i="4" s="1"/>
  <c r="H133" i="4" s="1"/>
  <c r="G82" i="4"/>
  <c r="G83" i="4" s="1"/>
  <c r="G132" i="4" s="1"/>
  <c r="G133" i="4" s="1"/>
  <c r="F82" i="4"/>
  <c r="F83" i="4" s="1"/>
  <c r="F132" i="4" s="1"/>
  <c r="E82" i="4"/>
  <c r="E83" i="4" s="1"/>
  <c r="P54" i="4"/>
  <c r="P55" i="4" s="1"/>
  <c r="O54" i="4"/>
  <c r="O55" i="4" s="1"/>
  <c r="N54" i="4"/>
  <c r="N55" i="4" s="1"/>
  <c r="M54" i="4"/>
  <c r="M55" i="4" s="1"/>
  <c r="L54" i="4"/>
  <c r="L55" i="4" s="1"/>
  <c r="K54" i="4"/>
  <c r="K55" i="4" s="1"/>
  <c r="J54" i="4"/>
  <c r="J55" i="4" s="1"/>
  <c r="I54" i="4"/>
  <c r="I55" i="4" s="1"/>
  <c r="H54" i="4"/>
  <c r="H55" i="4" s="1"/>
  <c r="G54" i="4"/>
  <c r="G55" i="4" s="1"/>
  <c r="Q127" i="4"/>
  <c r="R127" i="4"/>
  <c r="Q128" i="4"/>
  <c r="R128" i="4"/>
  <c r="Q129" i="4"/>
  <c r="R129" i="4"/>
  <c r="Q103" i="4"/>
  <c r="R103" i="4"/>
  <c r="Q104" i="4"/>
  <c r="R104" i="4"/>
  <c r="Q105" i="4"/>
  <c r="R105" i="4"/>
  <c r="Q106" i="4"/>
  <c r="R106" i="4"/>
  <c r="Q107" i="4"/>
  <c r="R107" i="4"/>
  <c r="Q108" i="4"/>
  <c r="R108" i="4"/>
  <c r="Q109" i="4"/>
  <c r="R109" i="4"/>
  <c r="Q71" i="4"/>
  <c r="R71" i="4"/>
  <c r="Q72" i="4"/>
  <c r="R72" i="4"/>
  <c r="Q73" i="4"/>
  <c r="R73" i="4"/>
  <c r="Q74" i="4"/>
  <c r="R74" i="4"/>
  <c r="Q75" i="4"/>
  <c r="R75" i="4"/>
  <c r="Q76" i="4"/>
  <c r="R76" i="4"/>
  <c r="Q77" i="4"/>
  <c r="R77" i="4"/>
  <c r="Q78" i="4"/>
  <c r="R78" i="4"/>
  <c r="Q79" i="4"/>
  <c r="R79" i="4"/>
  <c r="Q80" i="4"/>
  <c r="R80" i="4"/>
  <c r="Q81" i="4"/>
  <c r="R81" i="4"/>
  <c r="Q53" i="4"/>
  <c r="R53" i="4"/>
  <c r="R126" i="4"/>
  <c r="Q126" i="4"/>
  <c r="R125" i="4"/>
  <c r="Q125" i="4"/>
  <c r="R124" i="4"/>
  <c r="Q124" i="4"/>
  <c r="R123" i="4"/>
  <c r="Q123" i="4"/>
  <c r="R122" i="4"/>
  <c r="Q122" i="4"/>
  <c r="R121" i="4"/>
  <c r="Q121" i="4"/>
  <c r="R120" i="4"/>
  <c r="Q120" i="4"/>
  <c r="R119" i="4"/>
  <c r="Q119" i="4"/>
  <c r="R118" i="4"/>
  <c r="Q118" i="4"/>
  <c r="R117" i="4"/>
  <c r="Q117" i="4"/>
  <c r="R95" i="4"/>
  <c r="Q95" i="4"/>
  <c r="R94" i="4"/>
  <c r="Q94" i="4"/>
  <c r="R93" i="4"/>
  <c r="Q93" i="4"/>
  <c r="R92" i="4"/>
  <c r="Q92" i="4"/>
  <c r="R91" i="4"/>
  <c r="Q91" i="4"/>
  <c r="R90" i="4"/>
  <c r="Q90" i="4"/>
  <c r="R89" i="4"/>
  <c r="Q89" i="4"/>
  <c r="R70" i="4"/>
  <c r="Q70" i="4"/>
  <c r="R69" i="4"/>
  <c r="Q69" i="4"/>
  <c r="R68" i="4"/>
  <c r="Q68" i="4"/>
  <c r="R67" i="4"/>
  <c r="Q67" i="4"/>
  <c r="R66" i="4"/>
  <c r="Q66" i="4"/>
  <c r="R65" i="4"/>
  <c r="Q65" i="4"/>
  <c r="R64" i="4"/>
  <c r="Q64" i="4"/>
  <c r="R63" i="4"/>
  <c r="Q63" i="4"/>
  <c r="R62" i="4"/>
  <c r="Q62" i="4"/>
  <c r="R61" i="4"/>
  <c r="Q61" i="4"/>
  <c r="R52" i="4"/>
  <c r="Q52" i="4"/>
  <c r="R51" i="4"/>
  <c r="Q51" i="4"/>
  <c r="R50" i="4"/>
  <c r="Q50" i="4"/>
  <c r="R49" i="4"/>
  <c r="Q49" i="4"/>
  <c r="R48" i="4"/>
  <c r="Q48" i="4"/>
  <c r="R47" i="4"/>
  <c r="Q47" i="4"/>
  <c r="R46" i="4"/>
  <c r="Q46" i="4"/>
  <c r="R45" i="4"/>
  <c r="Q45" i="4"/>
  <c r="R44" i="4"/>
  <c r="Q44" i="4"/>
  <c r="R43" i="4"/>
  <c r="Q43" i="4"/>
  <c r="R35" i="4"/>
  <c r="Q35" i="4"/>
  <c r="R34" i="4"/>
  <c r="Q34" i="4"/>
  <c r="R33" i="4"/>
  <c r="Q33" i="4"/>
  <c r="R32" i="4"/>
  <c r="Q32" i="4"/>
  <c r="R31" i="4"/>
  <c r="Q31" i="4"/>
  <c r="R30" i="4"/>
  <c r="Q30" i="4"/>
  <c r="R6" i="4"/>
  <c r="E132" i="4" l="1"/>
  <c r="F133" i="4"/>
  <c r="R132" i="4"/>
  <c r="R133" i="4" s="1"/>
  <c r="R110" i="4"/>
  <c r="R111" i="4" s="1"/>
  <c r="Q110" i="4"/>
  <c r="Q111" i="4" s="1"/>
  <c r="R96" i="4"/>
  <c r="R97" i="4" s="1"/>
  <c r="Q96" i="4"/>
  <c r="Q97" i="4" s="1"/>
  <c r="R82" i="4"/>
  <c r="R83" i="4" s="1"/>
  <c r="Q82" i="4"/>
  <c r="Q83" i="4" s="1"/>
  <c r="Q54" i="4"/>
  <c r="Q55" i="4" s="1"/>
  <c r="E133" i="4" l="1"/>
  <c r="Q132" i="4"/>
  <c r="Q133" i="4" s="1"/>
  <c r="F55" i="4"/>
  <c r="F54" i="4"/>
  <c r="R54" i="4"/>
  <c r="R55" i="4"/>
</calcChain>
</file>

<file path=xl/sharedStrings.xml><?xml version="1.0" encoding="utf-8"?>
<sst xmlns="http://schemas.openxmlformats.org/spreadsheetml/2006/main" count="372" uniqueCount="138">
  <si>
    <t>فرآیند</t>
  </si>
  <si>
    <t>ردیف</t>
  </si>
  <si>
    <t>نوع فعالیت</t>
  </si>
  <si>
    <t>سازماندهی</t>
  </si>
  <si>
    <t>اسامی کارکنان ستاد :</t>
  </si>
  <si>
    <t>آموزش</t>
  </si>
  <si>
    <t>آيا محتوي آموزشي دراختيارشركت كنندگان قرارگرفته است ؟</t>
  </si>
  <si>
    <t>گزارش دهی</t>
  </si>
  <si>
    <t>ریز
فرایند</t>
  </si>
  <si>
    <t>پایش1</t>
  </si>
  <si>
    <t>پایش2</t>
  </si>
  <si>
    <t xml:space="preserve">  تاريخ تكميل :</t>
  </si>
  <si>
    <t>آیا گزارش برگزاری دوره آموزشی شهرستان مورد نظربه روسای شهرستان و سطوح مافوق درستاد استان ارسال شده است ؟</t>
  </si>
  <si>
    <t xml:space="preserve"> نام ونام خانوادگي تكميل كننده: </t>
  </si>
  <si>
    <t>آيا برنامه هاي آموزشي مورد تاكيد ستاد استان جهت کارکنان برگزارشده است ؟</t>
  </si>
  <si>
    <t>آیا  مجموعه مستندات برگزاری دوره های آموزشی موجود است؟</t>
  </si>
  <si>
    <t>سمت :</t>
  </si>
  <si>
    <t>دانشگاه :</t>
  </si>
  <si>
    <t>آیا  نیروهای جدید الاستخدام آموزشها ی مرتبط با برنامه را در بدو ورود دیده اند ؟</t>
  </si>
  <si>
    <t>آيا هماهنگي  لازم براي توجيه دستور العمل ها دربخش هاي دولتي/ خصوصی  انجام شده است ؟</t>
  </si>
  <si>
    <t>میانگین</t>
  </si>
  <si>
    <t xml:space="preserve">درصد  </t>
  </si>
  <si>
    <t>جمع امتیاز  فرایند سازماندهی</t>
  </si>
  <si>
    <t>کل فرآیندها</t>
  </si>
  <si>
    <t>برنامه سلامت مادران</t>
  </si>
  <si>
    <t>برنامه سلامت کودکان</t>
  </si>
  <si>
    <t>برنامه سلامت باروری</t>
  </si>
  <si>
    <t>برنامه بهبود تغذیه</t>
  </si>
  <si>
    <t>برنامه سلامت میانسالان</t>
  </si>
  <si>
    <t>برنامه سلامت سالمندان</t>
  </si>
  <si>
    <t>میانگین میانگین ها</t>
  </si>
  <si>
    <t xml:space="preserve">برنامه ریزی </t>
  </si>
  <si>
    <t>پایش وارزشیابی</t>
  </si>
  <si>
    <t>سایر فعالیتها</t>
  </si>
  <si>
    <t>پایش اول</t>
  </si>
  <si>
    <t>پایش دوم</t>
  </si>
  <si>
    <t>چک لیست پایش برنامه های امور آزمایشگاهها درسطح ستاد شهرستان ................</t>
  </si>
  <si>
    <t xml:space="preserve">سل </t>
  </si>
  <si>
    <t xml:space="preserve">تالاسمی </t>
  </si>
  <si>
    <t xml:space="preserve">التور وابو غذا </t>
  </si>
  <si>
    <t xml:space="preserve"> مواد مخدر</t>
  </si>
  <si>
    <t>مالاریا</t>
  </si>
  <si>
    <t>بیمه روستایی</t>
  </si>
  <si>
    <t>چک لیست پایش برنامه های امور آزمایشگاهها  درسطح ستاد شهرستان ................</t>
  </si>
  <si>
    <t xml:space="preserve">جمع امتیاز کسب شده از کل فرآیندها در برنامه های امور آزمایشگاهها </t>
  </si>
  <si>
    <t xml:space="preserve">درصد امتیاز کسب شده از کل برنامه های امور آزمایشگاهها </t>
  </si>
  <si>
    <t>آیا کارشناس مربوطه برای آموزش کارکنان در رابطھ با ایمني برنامھ ریزي و اقدام
3 نموده است؟</t>
  </si>
  <si>
    <t>آیا شناسنامه آموزشی کارکنان تهیه شده  و در آزمایشگاه موجود است ؟</t>
  </si>
  <si>
    <t>آیا نحوه برخورد با نتایج غیر طبیعي آزمایش ھاي مختلف ( مثلا تکرار آزمایش ، انجام تست
ھاي تاییدي یا تکمیلي ، اطلاع رسانی بھ مسئولین ذیربط و... ) مشخصو مکتوب است ؟</t>
  </si>
  <si>
    <t>آیا نحوه کنترل کیفیت انجام آزمایش ھاي مختلف ،مکتوب شده است ؟</t>
  </si>
  <si>
    <t>آآیا آزمایشگاه بطور مرتب و فعال در برنامھ ھای ارزیابی خارجی کیفیت کھ مورد تائید
 آزمایشگاه مرجع سلامت می باشد، شركت مي كند ؟</t>
  </si>
  <si>
    <t xml:space="preserve"> آیا سوابق انجام فعالیت ھاي کنترل کیفیت در بخش ھای مختلف آزمایشگاه (ثبت نتایج آزمایش  روي کنترل ھا ، رسم نمودارھاي مربوطھ و... ) موجود است ؟</t>
  </si>
  <si>
    <t>آیا براي ھر یک از آزمایشھایي کھ انجام مي شود ، "دستورالعمل انجام آزمایش " مطابق با
 آنچھ در اصول مستندسازي آمده ، مکتوب شده است ؟</t>
  </si>
  <si>
    <t>آآیا کارکنان فني با اصول کنترل کیفي و نحوه تفسیر نتایج بدست آمده از برنامھ ھاي کنترل
 کیفیت در جھت کشف ماھیت خطاھا ، آشنایي لازم را دارند ؟</t>
  </si>
  <si>
    <t>آآیا دستور العمل ھاي مربوط بھ ایمني کارکنان و محیط آزمایشگاه ، موجود می باشند و ھر
 یک از کارکنان آنھا را بھ دقت مطالعھ نموده و بھ اجرای آن متعھد می باشند ؟</t>
  </si>
  <si>
    <t>آیا میزان آگاهی وعملکرد صحیح کارکنان آزمایشگاه مورد ارزیابی قرار گرفته است ؟</t>
  </si>
  <si>
    <t>آیا بھ کارکنان جھت کاربري تجھیزات آموزش ھای لازم داده شده است؟</t>
  </si>
  <si>
    <t>آآیا ایمني کارکنان در بدو استخدام در برابر ھپاتیت ب ارزیابي شده و سوابق آن وجود دارد؟</t>
  </si>
  <si>
    <t xml:space="preserve">التور واب و غذا </t>
  </si>
  <si>
    <t xml:space="preserve">کارکنان </t>
  </si>
  <si>
    <t>آیا حداقل تعداد تعیین شده کارکنان در آزمایشگاه موجود می باشند؟</t>
  </si>
  <si>
    <t>آیا مدرک تحصیلي و یا سابقھ کار کارکنان آزمایشگاه منطبق با الزامات درج شده در
دستورالعمل سیستم سطح بندی آزمایشگاه ھای بھداشتی است ؟</t>
  </si>
  <si>
    <t>آیا شرح وظایف ، مسئولیت ھا و اختیارات ھر یک از کارکنان بطور مکتوب وجود دارد؟</t>
  </si>
  <si>
    <t>آیا صلاحیت کارکنان براي انجام مسئولیت ھاي محولھ ، براي کارشناس مسئول بھداشت
محرز گردیده است ؟(</t>
  </si>
  <si>
    <t>آیا کارشناس مسئول امور آزمایشگاهها نحوه صحیح مستند سازي ( اعم از مکتوب نمودن مدارک و
7 حفظ مستندات ) را بھ کارکنان آموزش داده است ؟</t>
  </si>
  <si>
    <t>آآیا ھمھ کارکنان پرونده پرسنلي حاوي مشخصات فردي ، مدرک تحصیلي ، سوابق کاري و
آموزشي ، سوابق واکسیناسیون ، مخاطرات شغلي و...(مطابق با آنچھ در"الزامات کارکنان "
آمده ) دارند ؟</t>
  </si>
  <si>
    <t xml:space="preserve">ایمنی و بھداشت در آزمایشگاه </t>
  </si>
  <si>
    <t>آیا دستور العمل ھاي مربوط بھ ایمني کارکنان و محیط آزمایشگاه ، موجود می باشند و ھر
9 یک از کارکنان آنھا را بھ دقت مطالعھ نموده و بھ اجرای آن متعھد می باشند ؟</t>
  </si>
  <si>
    <t>آیا دستور العمل نحوه سترون سازي و شستشو ی لوازم آزمایشگاھی وجود دارد و بھ نحو
 صحیح اجرا می شود؟</t>
  </si>
  <si>
    <t>آیا نظافت و بھداشت محیط آزمایشگاه در حد مطلوب است ؟</t>
  </si>
  <si>
    <t>آیا وسایل حفاظت فردي اولیھ مانند روپوش ،دستکش یکبار مصرف، ماسک و وسایل کمکی
جھت برداشت مایعات توسط پی پت ( پی پت فیلر) ، در آزمایشگاه موجود است ومورداستفاده
کارکنان قرارمي گیرد؟</t>
  </si>
  <si>
    <t>آآیا ثبت، گزارش، و پي گیري حوادث مخاطره آمیز در آزمایشگاه انجام مي شود؟</t>
  </si>
  <si>
    <t>یا دستورالعمل جھت مدیریت پسماندھاي آزمایشگاھي در مراحل جداسازي ، بي خطرسازي
 ، جمع آوري ، بستھ بندي ، حمل و نقل و دفع پسماندھا مکتوب شده است ؟</t>
  </si>
  <si>
    <t>آآیا برای جدا نمودن پسماندھاي عادي و غیر آلوده، از پسماندھاي آزمایشگاھي آلوده برنامھ ریزی شده است؟</t>
  </si>
  <si>
    <t>آیا کلیھ پسماندھاي عفوني آزمایشگاھي ( مثل سر سوزن ھا و... ) قبل از دفع آلودگي زدایي
 ( اتوکلاو ) مي شوند؟</t>
  </si>
  <si>
    <t xml:space="preserve">آیا پسماندھاي تیز و برنده مانند سرسوزن ، لوازم شیشھ اي شکستھ ، تیغ اسکالپل ، نوک
ریختھ شده و قبل از دفع آلودگي زدایي (اتوکلاو) مي گردند؟ </t>
  </si>
  <si>
    <t>آآیا از اندیکاتورھاي شیمیایي و بیولوژیک براي ارزیابي صحت عملکرد اتوکلاو استفاده مي
 شود؟</t>
  </si>
  <si>
    <t xml:space="preserve"> آیا واکسن ھپاتیت براي کارکنان غیر ایمن تزریق شده و سوابق آن موجود است؟</t>
  </si>
  <si>
    <t>تجھیزات آزمایشگاه</t>
  </si>
  <si>
    <t>فضا و تاسیسات آزمایشگاه</t>
  </si>
  <si>
    <t>فرآیند قبل از انجام آزمایش</t>
  </si>
  <si>
    <t>تفرآیند انجام آزمایش</t>
  </si>
  <si>
    <t>کنترل کیفیت انجام آزمایش</t>
  </si>
  <si>
    <t>فرآیند پس از انجام آزمایش</t>
  </si>
  <si>
    <t>آیا فھرست تجھیزات موجود در آزمایشگاه با ثبت محل استقرار ھر یک ( در صورت لزوم )
 موجود است؟</t>
  </si>
  <si>
    <t>آآیا پس از خرید و نصب دستگاه و قبل از شروع بکارگیري، صحت عملکرد دستگاه با استفاده کنترل ھاي مناسب یا روش ھاي مندرج در بروشور تجھیزات مورد ارزیابي قرار گرفتھ است؟</t>
  </si>
  <si>
    <t>آآیا بھ کارکنان جھت کاربري تجھیزات آموزش ھای لازم داده شده است؟</t>
  </si>
  <si>
    <t>آیا تمام تجھیزات داراي برگھ شناسنامھ و داراي دستورالعمل فني ھستند؟</t>
  </si>
  <si>
    <t>آآیا آزمایشگاه از حداقل فضا وسیستم سرمایش و گرمایش وتھویھ ونور و شرایط محیطی مناسب برخوردار است؟</t>
  </si>
  <si>
    <t>آیا فضای اختصاصداده شده بھ میکروب شناسی از بقیھ فضای آزمایشگاه جدا شده است ؟</t>
  </si>
  <si>
    <t>آآیا دسترسي وامکان ورود بھ فضاي فني آزمایشگاه فقط براي افراد مجاز میسر است ؟</t>
  </si>
  <si>
    <t>آآیا کابینت ھا و قفسھ ھای دیواری با استحکام بھ دیوارھا نصب شده اند و دسترسی بھ وسایل  داخل آنھا بھ آسانی صورت می گیرد؟</t>
  </si>
  <si>
    <t>آآیا کپسول آتش نشانی در آزمایشگاه و یا مرکز بھداشتی – درمانی موجود است ؟</t>
  </si>
  <si>
    <t>آآیا فھرست آزمایش ھایي کھ آزمایشگاه انجام مي دھد ، موجود است ؟</t>
  </si>
  <si>
    <t>آیا شرایط مربوط بھ آمادگي بیمار قبل از نمونھ گیري (مثل ناشتا بودن ، پرھیز غذایي یا
دارویي خاصو... ) بطور مکتوب در اختیار کارکنان پذیرش و نمونھ گیري قرار دارد وبھ
آنھا تفھیم گردیده است ؟</t>
  </si>
  <si>
    <t xml:space="preserve"> آیا دستورالعمل نمونھ گیري مطابق با آنچھ در "اصول مستندسازي " آمده (شامل نحوه نمونھ
گیري ، ضدانعقادھا و نگھدارنده ھاي لازم ، ویژگي ظروف مورد نیاز براي جمع آوري
نمونھ، حجم نمونھ لازم براي آزمایش ھاي مختلف ، و.. ) بطورمکتوب وجود دارد ؟؟ </t>
  </si>
  <si>
    <t>آیا دستورالعمل ھایي کھ جھت آگاھي بیمار از نحوه جمع آوري نمونھ براي آزمایش ھاي
خاص(مثل ادرار و مدفوع و...) مکتوب شده ، در اختیار بیماران قرار مي گیرد؟</t>
  </si>
  <si>
    <t>آیآیا اطلاعات درج شده روی برچسب نمونھ ھا بھ گونھ اي است کھ ردیابي نمونھ پس از تقسیم براي انجام آزمایشات مختلف ، براحتي امکانپذیر باشد ؟</t>
  </si>
  <si>
    <t>آآیا از روش ھاي معتبر و صحھ گذاري شده براي انجام آزمایش ھا در بخش ھاي مختلف
آزمایشگاه استفاده مي شود ؟</t>
  </si>
  <si>
    <t>آیا نتایج انجام آزمایش در آزمایشگاه بھ نحو مقتضي ثبت و تا مدت زمان تعیین شده نگھداري
۶٠ مي شود ؟</t>
  </si>
  <si>
    <t>آیا براي ھر یک از آزمایشھایي کھ انجام مي شود ، "دستورالعمل انجام آزمایش " مطابق با
آنچھ در اصول مستندسازي آمده ، مکتوب شده است ؟</t>
  </si>
  <si>
    <t>آیا معیارھاي رد نمونھ ھاي مختلف ( بویژه در مورد نمونھ ھاي پذیرش شده از بیرون
آزمایشگاه ) بطور مکتوب در دسترس کارکنان می باشد ؟</t>
  </si>
  <si>
    <t>آیا مشخصات معرف ، کیت ، استانداردھا و کنترل ھاي مورد استفاده در ھر سري کاري ثبت
 مي گردد ؟</t>
  </si>
  <si>
    <t>آآیا نحوه برخورد با نتایج غیر طبیعي آزمایش ھاي مختلف ( مثلا تکرار آزمایش ، انجام تست
۶١ ھاي تاییدي یا تکمیلي ، اطلاع رسانی بھ مسئولین ذیربط و... ) مشخصو مکتوب است ؟</t>
  </si>
  <si>
    <t>آآیا نحوه کنترل کیفیت انجام آزمایش ھاي مختلف ،مکتوب شده است ؟</t>
  </si>
  <si>
    <t>آآیا کنترل ھاي معتبر ومناسب در بخش ھای مختلف آزمایشگاه موجود بوده و بطور روزانھ
 استفاده مي شود ؟</t>
  </si>
  <si>
    <t>آیا سوابق انجام فعالیت ھاي کنترل کیفیت در بخش ھای مختلف آزمایشگاه (ثبت نتایج آزمایش
۶۴ روي کنترل ھا ، رسم نمودارھاي مربوطھ و... ) موجود است ؟</t>
  </si>
  <si>
    <t>آآیا آزمایشگاه بطور مرتب و فعال در برنامھ ھای ارزیابی خارجی کیفیت کھ مورد تائید
آزمایشگاه مرجع سلامت می باشد، شركت مي كند ؟</t>
  </si>
  <si>
    <t>آیا کارکنان فني با اصول کنترل کیفي و نحوه تفسیر نتایج بدست آمده از برنامھ ھاي کنترل
 کیفیت در جھت کشف ماھیت خطاھا ، آشنایي لازم را دارند ؟</t>
  </si>
  <si>
    <t>آآیا سوابقي کھ نشان دھد چگونھ نتایج بدست آمده ازبرنامھ ھاي کنترل کیفیت تفسیر شده و در
 جھت رفع خطاھا استفاده مي شود ، موجود است ؟</t>
  </si>
  <si>
    <t>آیا مدت زمان نگھداري نمونھ ھاي مختلف پس از انجام آزمایش مکتوب شده و رعایت مي
گردد ؟</t>
  </si>
  <si>
    <t>آآیا مکان و شرایط مناسب نگھداري نمونھ ھاي مختلف پس از انجام آزمایش مکتوب شده و
رعایت مي گردد؟</t>
  </si>
  <si>
    <t xml:space="preserve"> آآیا برگھ گزارش نتایج بیماران حداقل حاوي نام آزمایشگاه ، مشخصات بیمار ، مشخصات
درخواست کننده آزمایش ، زمان پذیرش و نمونھ گیري و نوع نمونھ مورد آزمایش مي باشد ؟</t>
  </si>
  <si>
    <t>آآیا نحوه کنترل و فرد مسئول جھت اطمینان از صحیح بودن محدوده مرجع و واحد ھاي
پارامترھاي مورد اندازه گیري ، در برگھ گزارش بیمار مطابق با دستورالعمل کشوری نظام
مراقبت انجام می گیرد ؟</t>
  </si>
  <si>
    <t>آیا نتایجي کھ در محدوده بحراني قرار مي گیرند فورا گزارش شده و  ثبت می گردند؟</t>
  </si>
  <si>
    <t>آیا ھر گونھ اشکال در کیفیت و کفایت نمونھ کھ مي تواند برتفسیر نتایج آزمایش تاثیر بگذارد ،
٧۴ در برگھ گزارش قید مي گردد ؟</t>
  </si>
  <si>
    <t>آیا برگھ گزارش نتایج بیماران یا فایل الکترونیک مربوطھ حداقل بھ مدت یکسال نگھداري مي
٧۵ شود و در صورت ضرورت قابل دستیابي است ؟</t>
  </si>
  <si>
    <t xml:space="preserve">خرید و انبارش وارتباط با سایر آزمایشگاھھا </t>
  </si>
  <si>
    <t>آآیا پس از خرید مطابقت اقلام خریداري شده با اقلام درخواست شده کنترل مي گردد ؟</t>
  </si>
  <si>
    <t>آآیا پس از خرید و قبل از بکارگیري اقلام مختلف آزمایشگاھي (مصرفي و غیر مصرفي) از
کیفیت عملکرد آنھا اطمینان حاصل مي گردد و سوابق ارزیابي کیفیت اقلام مختلف موجود
است ؟</t>
  </si>
  <si>
    <t>آآیا جھت کنترل موجودي مواد مصرفی در آزمایشگاه ، دفتری کھ در آن فھرست ،
مشخصات، تعداد ، تاریخ انقضاء ونقطھ سفارش اقلام مختلف موجود مشخصو مکتوب شده
باشد وجود دارد؟</t>
  </si>
  <si>
    <t>آیا محلول ھا و معرف ھاي تھیھ شده داراي برچسب مشخصات شامل نوع محلول ، تاریخ
 ساخت ، تاریخ انقضاء و شرایط نگھداري ھستند ؟</t>
  </si>
  <si>
    <t>آیا بھ تاریخ مصرف محلول ھا،معرف ھا ، کیت ھا و مواد مصرفي از قبیل سرنگ ھا محلول
ھاي رنگ آمیزي و... بھ دقت توجھ مي گردد</t>
  </si>
  <si>
    <t>آیا اقلام مختلف آزمایشگاھي در دماي مناسب ( یخچال ، فریزر یا دماي اطاق ) طبق توصیھ
 سازنده نگھداري مي شوند ؟</t>
  </si>
  <si>
    <t>آآیا دماسنج مناسب و کالیبره جھت ثبت دماي یخچال ھا و فریزرھا موجوداست و دماي درون
 یخچال ھا و فریزرھا ثبت مي گردد ؟</t>
  </si>
  <si>
    <t>آیا مشخصات بیمار و نمونھ ھاي ارسالي و نوع آزمایش ھاي درخواستي بھ طریق مناسب
 ثبت و نگھداري مي شود ؟</t>
  </si>
  <si>
    <t>آیآیا شرایط لازم جھت انتقال نمونھ از نظر درجھ حرارت ، زمان ، ظرف و...، بھ لحاظ حفظ
 کیفیت نمونھ ، مکتوب شده و رعایت مي گردد ؟</t>
  </si>
  <si>
    <t>آآیا حین انتقال نمونھ ملاحظات ایمني ، بھ لحاظ حفاظت و ایمني فرد حمل کننده و جامعھ
رعایت مي گردد ؟</t>
  </si>
  <si>
    <t>آآیا زمان مورد انتظار براي آماده شدن نتایج آزمایشھاي ارسال شده ، جھت تعیین زمان چرخھ کاري مشخصو مکتوب است ؟</t>
  </si>
  <si>
    <t>آیا نحوه ثبت خطاھا و موارد عدم انطباق ( مواردي کھ با اصول صحیح انجام کار انطباق
 ندارند ) کھ در آزمایشگاه اتفاق مي افتد مشخصاست ؟</t>
  </si>
  <si>
    <t>آیا مسئول رسیدگي بھ خطاھا و موارد عدم انطباق و انجام اقدامات اصلاحي در جھت رفع
مشکلات ، در آزمایشگاه مشخصاست ؟</t>
  </si>
  <si>
    <t>جمع امتیاز  فرایند آموزش</t>
  </si>
  <si>
    <t>جمع امتیاز  فرایندکارکنان</t>
  </si>
  <si>
    <t xml:space="preserve">جمع امتیاز  فرایند ایمنی و بھداشت در آزمایشگاه </t>
  </si>
  <si>
    <t xml:space="preserve"> سازماندهی</t>
  </si>
  <si>
    <t>جمع امتیاز  فرایندکنترل کیفیت انجام آزمایش</t>
  </si>
  <si>
    <t>جمع امتیاز فرآیند پس از انجام آزمایش</t>
  </si>
  <si>
    <t xml:space="preserve">جمع امتیاز  فرایند خرید و انبارش وارتباط با سایر آزمایشگاھھا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</si>
</sst>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ريال&quot;\ * #,##0.00_-;_-&quot;ريال&quot;\ * #,##0.00\-;_-&quot;ريال&quot;\ * &quot;-&quot;??_-;_-@_-"/>
    <numFmt numFmtId="165" formatCode="_-[$ريال-429]\ * #,##0.00_-;_-[$ريال-429]\ * #,##0.00\-;_-[$ريال-429]\ * &quot;-&quot;??_-;_-@_-"/>
    <numFmt numFmtId="166" formatCode="0.0"/>
  </numFmts>
  <fonts count="12">
    <font>
      <sz val="11"/>
      <color theme="1"/>
      <name val="Calibri"/>
      <family val="2"/>
      <charset val="178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7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1" fillId="0" borderId="2" xfId="0" applyFont="1" applyBorder="1" applyAlignment="1">
      <alignment horizontal="right" vertical="center" wrapText="1" readingOrder="2"/>
    </xf>
    <xf numFmtId="0" fontId="1" fillId="0" borderId="9" xfId="0" applyFont="1" applyBorder="1" applyAlignment="1">
      <alignment horizontal="right" vertical="center" wrapText="1" readingOrder="2"/>
    </xf>
    <xf numFmtId="0" fontId="1" fillId="2" borderId="6" xfId="0" applyFont="1" applyFill="1" applyBorder="1" applyAlignment="1">
      <alignment horizontal="right" vertical="center" wrapText="1" readingOrder="2"/>
    </xf>
    <xf numFmtId="0" fontId="1" fillId="0" borderId="5" xfId="0" applyFont="1" applyBorder="1" applyAlignment="1">
      <alignment horizontal="right" vertical="center" wrapText="1" readingOrder="2"/>
    </xf>
    <xf numFmtId="0" fontId="2" fillId="0" borderId="13" xfId="0" applyFont="1" applyBorder="1" applyAlignment="1">
      <alignment vertical="center" wrapText="1" readingOrder="2"/>
    </xf>
    <xf numFmtId="0" fontId="1" fillId="0" borderId="0" xfId="0" applyFont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 readingOrder="2"/>
    </xf>
    <xf numFmtId="0" fontId="1" fillId="0" borderId="6" xfId="0" applyFont="1" applyBorder="1" applyAlignment="1">
      <alignment horizontal="right" vertical="center" wrapText="1" readingOrder="2"/>
    </xf>
    <xf numFmtId="0" fontId="5" fillId="0" borderId="2" xfId="0" applyFont="1" applyBorder="1" applyAlignment="1">
      <alignment horizontal="right" vertical="center" wrapText="1" readingOrder="2"/>
    </xf>
    <xf numFmtId="0" fontId="2" fillId="0" borderId="17" xfId="0" applyFont="1" applyBorder="1" applyAlignment="1">
      <alignment vertical="center" wrapText="1" readingOrder="2"/>
    </xf>
    <xf numFmtId="0" fontId="1" fillId="2" borderId="23" xfId="0" applyFont="1" applyFill="1" applyBorder="1" applyAlignment="1">
      <alignment horizontal="center" vertical="center" wrapText="1" readingOrder="2"/>
    </xf>
    <xf numFmtId="0" fontId="2" fillId="0" borderId="25" xfId="0" applyFont="1" applyBorder="1" applyAlignment="1">
      <alignment vertical="center" wrapText="1" readingOrder="2"/>
    </xf>
    <xf numFmtId="0" fontId="1" fillId="2" borderId="19" xfId="0" applyFont="1" applyFill="1" applyBorder="1" applyAlignment="1">
      <alignment horizontal="center" vertical="center" wrapText="1" readingOrder="2"/>
    </xf>
    <xf numFmtId="0" fontId="2" fillId="0" borderId="20" xfId="0" applyFont="1" applyBorder="1" applyAlignment="1">
      <alignment vertical="center" wrapText="1" readingOrder="2"/>
    </xf>
    <xf numFmtId="0" fontId="1" fillId="0" borderId="23" xfId="0" applyFont="1" applyBorder="1" applyAlignment="1">
      <alignment horizontal="right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2" fillId="0" borderId="2" xfId="0" applyFont="1" applyBorder="1" applyAlignment="1">
      <alignment vertical="center" wrapText="1" readingOrder="2"/>
    </xf>
    <xf numFmtId="0" fontId="1" fillId="2" borderId="13" xfId="0" applyFont="1" applyFill="1" applyBorder="1" applyAlignment="1">
      <alignment horizontal="center" vertical="center" wrapText="1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2" fillId="0" borderId="14" xfId="0" applyFont="1" applyBorder="1" applyAlignment="1">
      <alignment vertical="center" wrapText="1" readingOrder="2"/>
    </xf>
    <xf numFmtId="0" fontId="6" fillId="2" borderId="13" xfId="0" applyFont="1" applyFill="1" applyBorder="1" applyAlignment="1">
      <alignment horizontal="center" wrapText="1" readingOrder="2"/>
    </xf>
    <xf numFmtId="0" fontId="6" fillId="2" borderId="14" xfId="0" applyFont="1" applyFill="1" applyBorder="1" applyAlignment="1">
      <alignment horizontal="center" wrapText="1" readingOrder="2"/>
    </xf>
    <xf numFmtId="0" fontId="1" fillId="2" borderId="15" xfId="0" applyFont="1" applyFill="1" applyBorder="1" applyAlignment="1">
      <alignment horizontal="center" vertical="center" wrapText="1" readingOrder="2"/>
    </xf>
    <xf numFmtId="0" fontId="1" fillId="2" borderId="16" xfId="0" applyFont="1" applyFill="1" applyBorder="1" applyAlignment="1">
      <alignment horizontal="center"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2" fillId="0" borderId="18" xfId="0" applyFont="1" applyBorder="1" applyAlignment="1">
      <alignment vertical="center" wrapText="1" readingOrder="2"/>
    </xf>
    <xf numFmtId="0" fontId="2" fillId="0" borderId="26" xfId="0" applyFont="1" applyBorder="1" applyAlignment="1">
      <alignment vertical="center" wrapText="1" readingOrder="2"/>
    </xf>
    <xf numFmtId="0" fontId="6" fillId="2" borderId="25" xfId="0" applyFont="1" applyFill="1" applyBorder="1" applyAlignment="1">
      <alignment horizontal="center" wrapText="1" readingOrder="2"/>
    </xf>
    <xf numFmtId="0" fontId="6" fillId="2" borderId="26" xfId="0" applyFont="1" applyFill="1" applyBorder="1" applyAlignment="1">
      <alignment horizontal="center" wrapText="1" readingOrder="2"/>
    </xf>
    <xf numFmtId="0" fontId="6" fillId="2" borderId="17" xfId="0" applyFont="1" applyFill="1" applyBorder="1" applyAlignment="1">
      <alignment horizontal="center" wrapText="1" readingOrder="2"/>
    </xf>
    <xf numFmtId="0" fontId="6" fillId="2" borderId="18" xfId="0" applyFont="1" applyFill="1" applyBorder="1" applyAlignment="1">
      <alignment horizont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2" fillId="0" borderId="23" xfId="0" applyFont="1" applyBorder="1" applyAlignment="1">
      <alignment vertical="center" wrapText="1" readingOrder="2"/>
    </xf>
    <xf numFmtId="0" fontId="4" fillId="0" borderId="2" xfId="0" applyFont="1" applyBorder="1" applyAlignment="1">
      <alignment horizontal="right" vertical="center" wrapText="1" readingOrder="2"/>
    </xf>
    <xf numFmtId="0" fontId="5" fillId="0" borderId="19" xfId="0" applyFont="1" applyBorder="1" applyAlignment="1">
      <alignment horizontal="right" vertical="center" wrapText="1" readingOrder="2"/>
    </xf>
    <xf numFmtId="0" fontId="2" fillId="0" borderId="21" xfId="0" applyFont="1" applyBorder="1" applyAlignment="1">
      <alignment vertical="center" wrapText="1" readingOrder="2"/>
    </xf>
    <xf numFmtId="165" fontId="10" fillId="3" borderId="2" xfId="0" applyNumberFormat="1" applyFont="1" applyFill="1" applyBorder="1" applyAlignment="1">
      <alignment horizontal="center" vertical="center" wrapText="1" readingOrder="2"/>
    </xf>
    <xf numFmtId="0" fontId="4" fillId="4" borderId="29" xfId="1" applyNumberFormat="1" applyFont="1" applyFill="1" applyBorder="1" applyAlignment="1">
      <alignment horizontal="center" vertical="center" wrapText="1" readingOrder="2"/>
    </xf>
    <xf numFmtId="0" fontId="4" fillId="4" borderId="30" xfId="1" applyNumberFormat="1" applyFont="1" applyFill="1" applyBorder="1" applyAlignment="1">
      <alignment horizontal="center" vertical="center" wrapText="1" readingOrder="2"/>
    </xf>
    <xf numFmtId="0" fontId="2" fillId="2" borderId="0" xfId="0" applyFont="1" applyFill="1" applyBorder="1" applyAlignment="1">
      <alignment horizontal="center" vertical="center" textRotation="90" wrapText="1" readingOrder="2"/>
    </xf>
    <xf numFmtId="0" fontId="6" fillId="5" borderId="2" xfId="0" applyFont="1" applyFill="1" applyBorder="1" applyAlignment="1">
      <alignment horizontal="center" vertical="center" textRotation="90" wrapText="1" readingOrder="2"/>
    </xf>
    <xf numFmtId="0" fontId="1" fillId="5" borderId="2" xfId="0" applyFont="1" applyFill="1" applyBorder="1" applyAlignment="1">
      <alignment horizontal="center" vertical="center" wrapText="1" readingOrder="2"/>
    </xf>
    <xf numFmtId="0" fontId="1" fillId="6" borderId="2" xfId="0" applyFont="1" applyFill="1" applyBorder="1" applyAlignment="1">
      <alignment horizontal="right" vertical="center" wrapText="1" readingOrder="2"/>
    </xf>
    <xf numFmtId="0" fontId="2" fillId="6" borderId="2" xfId="0" applyFont="1" applyFill="1" applyBorder="1" applyAlignment="1">
      <alignment horizontal="center" vertical="center" wrapText="1" readingOrder="2"/>
    </xf>
    <xf numFmtId="0" fontId="4" fillId="7" borderId="2" xfId="1" applyNumberFormat="1" applyFont="1" applyFill="1" applyBorder="1" applyAlignment="1">
      <alignment horizontal="center" vertical="center" wrapText="1" readingOrder="2"/>
    </xf>
    <xf numFmtId="166" fontId="2" fillId="6" borderId="2" xfId="0" applyNumberFormat="1" applyFont="1" applyFill="1" applyBorder="1" applyAlignment="1">
      <alignment horizontal="center" vertical="center" wrapText="1" readingOrder="2"/>
    </xf>
    <xf numFmtId="166" fontId="4" fillId="7" borderId="2" xfId="1" applyNumberFormat="1" applyFont="1" applyFill="1" applyBorder="1" applyAlignment="1">
      <alignment horizontal="center" vertical="center" wrapText="1" readingOrder="2"/>
    </xf>
    <xf numFmtId="0" fontId="6" fillId="5" borderId="6" xfId="0" applyFont="1" applyFill="1" applyBorder="1" applyAlignment="1">
      <alignment horizontal="center" vertical="center" textRotation="90" wrapText="1" readingOrder="2"/>
    </xf>
    <xf numFmtId="0" fontId="3" fillId="7" borderId="2" xfId="1" applyNumberFormat="1" applyFont="1" applyFill="1" applyBorder="1" applyAlignment="1">
      <alignment horizontal="center" vertical="center" wrapText="1" readingOrder="2"/>
    </xf>
    <xf numFmtId="0" fontId="1" fillId="0" borderId="33" xfId="0" applyFont="1" applyBorder="1" applyAlignment="1">
      <alignment horizontal="right" vertical="center" wrapText="1" readingOrder="2"/>
    </xf>
    <xf numFmtId="0" fontId="4" fillId="0" borderId="6" xfId="0" applyFont="1" applyBorder="1" applyAlignment="1">
      <alignment horizontal="right" vertical="center" wrapText="1" readingOrder="2"/>
    </xf>
    <xf numFmtId="0" fontId="1" fillId="6" borderId="6" xfId="0" applyFont="1" applyFill="1" applyBorder="1" applyAlignment="1">
      <alignment horizontal="right" vertical="center" wrapText="1" readingOrder="2"/>
    </xf>
    <xf numFmtId="0" fontId="1" fillId="0" borderId="27" xfId="0" applyFont="1" applyBorder="1" applyAlignment="1">
      <alignment horizontal="right" vertical="center" wrapText="1" readingOrder="2"/>
    </xf>
    <xf numFmtId="0" fontId="1" fillId="2" borderId="31" xfId="0" applyFont="1" applyFill="1" applyBorder="1" applyAlignment="1">
      <alignment horizontal="center" vertical="center" wrapText="1" readingOrder="2"/>
    </xf>
    <xf numFmtId="0" fontId="6" fillId="5" borderId="31" xfId="0" applyFont="1" applyFill="1" applyBorder="1" applyAlignment="1">
      <alignment horizontal="center" vertical="center" textRotation="90" wrapText="1" readingOrder="2"/>
    </xf>
    <xf numFmtId="0" fontId="1" fillId="5" borderId="31" xfId="0" applyFont="1" applyFill="1" applyBorder="1" applyAlignment="1">
      <alignment horizontal="center" vertical="center" wrapText="1" readingOrder="2"/>
    </xf>
    <xf numFmtId="0" fontId="1" fillId="2" borderId="33" xfId="0" applyFont="1" applyFill="1" applyBorder="1" applyAlignment="1">
      <alignment horizontal="center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1" fillId="2" borderId="24" xfId="0" applyFont="1" applyFill="1" applyBorder="1" applyAlignment="1">
      <alignment horizontal="center" vertical="center" wrapText="1" readingOrder="2"/>
    </xf>
    <xf numFmtId="0" fontId="1" fillId="5" borderId="6" xfId="0" applyFont="1" applyFill="1" applyBorder="1" applyAlignment="1">
      <alignment horizontal="center" vertical="center" wrapText="1" readingOrder="2"/>
    </xf>
    <xf numFmtId="0" fontId="2" fillId="8" borderId="30" xfId="1" applyNumberFormat="1" applyFont="1" applyFill="1" applyBorder="1" applyAlignment="1">
      <alignment horizontal="center" vertical="center" wrapText="1" readingOrder="2"/>
    </xf>
    <xf numFmtId="0" fontId="4" fillId="7" borderId="30" xfId="1" applyNumberFormat="1" applyFont="1" applyFill="1" applyBorder="1" applyAlignment="1">
      <alignment horizontal="center" vertical="center" wrapText="1" readingOrder="1"/>
    </xf>
    <xf numFmtId="0" fontId="4" fillId="7" borderId="35" xfId="1" applyNumberFormat="1" applyFont="1" applyFill="1" applyBorder="1" applyAlignment="1">
      <alignment horizontal="center" vertical="center" wrapText="1" readingOrder="1"/>
    </xf>
    <xf numFmtId="0" fontId="2" fillId="8" borderId="37" xfId="1" applyNumberFormat="1" applyFont="1" applyFill="1" applyBorder="1" applyAlignment="1">
      <alignment horizontal="center" vertical="center" wrapText="1" readingOrder="2"/>
    </xf>
    <xf numFmtId="0" fontId="4" fillId="7" borderId="37" xfId="1" applyNumberFormat="1" applyFont="1" applyFill="1" applyBorder="1" applyAlignment="1">
      <alignment horizontal="center" vertical="center" wrapText="1" readingOrder="1"/>
    </xf>
    <xf numFmtId="0" fontId="7" fillId="0" borderId="31" xfId="0" applyNumberFormat="1" applyFont="1" applyBorder="1" applyAlignment="1">
      <alignment horizontal="center" vertical="center" wrapText="1"/>
    </xf>
    <xf numFmtId="0" fontId="7" fillId="0" borderId="31" xfId="0" applyNumberFormat="1" applyFont="1" applyBorder="1" applyAlignment="1">
      <alignment horizontal="center" vertical="center"/>
    </xf>
    <xf numFmtId="0" fontId="7" fillId="6" borderId="31" xfId="0" applyNumberFormat="1" applyFont="1" applyFill="1" applyBorder="1" applyAlignment="1">
      <alignment horizontal="center" vertical="center" wrapText="1"/>
    </xf>
    <xf numFmtId="0" fontId="7" fillId="10" borderId="31" xfId="0" applyNumberFormat="1" applyFont="1" applyFill="1" applyBorder="1" applyAlignment="1">
      <alignment horizontal="center" vertical="center"/>
    </xf>
    <xf numFmtId="166" fontId="7" fillId="0" borderId="31" xfId="0" applyNumberFormat="1" applyFont="1" applyBorder="1" applyAlignment="1">
      <alignment horizontal="center" vertical="center"/>
    </xf>
    <xf numFmtId="166" fontId="7" fillId="6" borderId="31" xfId="0" applyNumberFormat="1" applyFont="1" applyFill="1" applyBorder="1" applyAlignment="1">
      <alignment horizontal="center" vertical="center"/>
    </xf>
    <xf numFmtId="166" fontId="7" fillId="9" borderId="3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readingOrder="2"/>
    </xf>
    <xf numFmtId="0" fontId="1" fillId="0" borderId="0" xfId="0" applyFont="1" applyBorder="1" applyAlignment="1">
      <alignment horizontal="center" vertical="center" readingOrder="2"/>
    </xf>
    <xf numFmtId="0" fontId="1" fillId="4" borderId="29" xfId="1" applyNumberFormat="1" applyFont="1" applyFill="1" applyBorder="1" applyAlignment="1">
      <alignment horizontal="center" vertical="center" wrapText="1" readingOrder="2"/>
    </xf>
    <xf numFmtId="0" fontId="1" fillId="6" borderId="2" xfId="0" applyFont="1" applyFill="1" applyBorder="1" applyAlignment="1">
      <alignment horizontal="center" vertical="center" wrapText="1" readingOrder="2"/>
    </xf>
    <xf numFmtId="0" fontId="1" fillId="7" borderId="2" xfId="1" applyNumberFormat="1" applyFont="1" applyFill="1" applyBorder="1" applyAlignment="1">
      <alignment horizontal="center" vertical="center" wrapText="1" readingOrder="2"/>
    </xf>
    <xf numFmtId="0" fontId="1" fillId="0" borderId="13" xfId="0" applyFont="1" applyBorder="1" applyAlignment="1">
      <alignment horizontal="center" vertical="center" wrapText="1" readingOrder="2"/>
    </xf>
    <xf numFmtId="1" fontId="11" fillId="6" borderId="2" xfId="0" applyNumberFormat="1" applyFont="1" applyFill="1" applyBorder="1" applyAlignment="1">
      <alignment horizontal="center" vertical="center" wrapText="1" readingOrder="2"/>
    </xf>
    <xf numFmtId="1" fontId="4" fillId="7" borderId="2" xfId="1" applyNumberFormat="1" applyFont="1" applyFill="1" applyBorder="1" applyAlignment="1">
      <alignment horizontal="center" vertical="center" wrapText="1" readingOrder="2"/>
    </xf>
    <xf numFmtId="0" fontId="4" fillId="11" borderId="30" xfId="1" applyNumberFormat="1" applyFont="1" applyFill="1" applyBorder="1" applyAlignment="1">
      <alignment horizontal="center" vertical="center" wrapText="1" readingOrder="2"/>
    </xf>
    <xf numFmtId="1" fontId="1" fillId="11" borderId="2" xfId="0" applyNumberFormat="1" applyFont="1" applyFill="1" applyBorder="1" applyAlignment="1">
      <alignment horizontal="center" vertical="center" wrapText="1" readingOrder="2"/>
    </xf>
    <xf numFmtId="0" fontId="4" fillId="2" borderId="13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0" borderId="13" xfId="0" applyFont="1" applyBorder="1" applyAlignment="1">
      <alignment horizontal="center" vertical="center" wrapText="1" readingOrder="2"/>
    </xf>
    <xf numFmtId="0" fontId="4" fillId="0" borderId="14" xfId="0" applyFont="1" applyBorder="1" applyAlignment="1">
      <alignment horizontal="center" vertical="center" wrapText="1" readingOrder="2"/>
    </xf>
    <xf numFmtId="166" fontId="4" fillId="7" borderId="3" xfId="1" applyNumberFormat="1" applyFont="1" applyFill="1" applyBorder="1" applyAlignment="1">
      <alignment horizontal="center" vertical="center" wrapText="1" readingOrder="2"/>
    </xf>
    <xf numFmtId="0" fontId="2" fillId="0" borderId="13" xfId="0" applyFont="1" applyBorder="1" applyAlignment="1">
      <alignment horizontal="center" vertical="center" wrapText="1" readingOrder="2"/>
    </xf>
    <xf numFmtId="0" fontId="2" fillId="0" borderId="25" xfId="0" applyFont="1" applyBorder="1" applyAlignment="1">
      <alignment horizontal="center" vertical="center" wrapText="1" readingOrder="2"/>
    </xf>
    <xf numFmtId="0" fontId="2" fillId="0" borderId="17" xfId="0" applyFont="1" applyBorder="1" applyAlignment="1">
      <alignment horizontal="center" vertical="center" wrapText="1" readingOrder="2"/>
    </xf>
    <xf numFmtId="0" fontId="2" fillId="0" borderId="20" xfId="0" applyFont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4" fillId="2" borderId="11" xfId="0" applyFont="1" applyFill="1" applyBorder="1" applyAlignment="1">
      <alignment horizontal="center" vertical="center" wrapText="1" readingOrder="2"/>
    </xf>
    <xf numFmtId="0" fontId="6" fillId="2" borderId="3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textRotation="90" wrapText="1" readingOrder="2"/>
    </xf>
    <xf numFmtId="0" fontId="2" fillId="2" borderId="8" xfId="0" applyFont="1" applyFill="1" applyBorder="1" applyAlignment="1">
      <alignment horizontal="center" vertical="center" textRotation="90" wrapText="1" readingOrder="2"/>
    </xf>
    <xf numFmtId="0" fontId="4" fillId="2" borderId="10" xfId="0" applyFont="1" applyFill="1" applyBorder="1" applyAlignment="1">
      <alignment horizontal="center" vertical="center" wrapText="1" readingOrder="2"/>
    </xf>
    <xf numFmtId="0" fontId="6" fillId="2" borderId="2" xfId="0" applyFont="1" applyFill="1" applyBorder="1" applyAlignment="1">
      <alignment horizontal="center" vertical="center" wrapText="1" readingOrder="2"/>
    </xf>
    <xf numFmtId="0" fontId="6" fillId="2" borderId="7" xfId="0" applyFont="1" applyFill="1" applyBorder="1" applyAlignment="1">
      <alignment horizontal="center" vertical="center" wrapText="1" readingOrder="2"/>
    </xf>
    <xf numFmtId="0" fontId="3" fillId="0" borderId="0" xfId="0" applyFont="1" applyBorder="1" applyAlignment="1">
      <alignment horizontal="center" vertical="center" readingOrder="2"/>
    </xf>
    <xf numFmtId="0" fontId="7" fillId="0" borderId="0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readingOrder="2"/>
    </xf>
    <xf numFmtId="0" fontId="5" fillId="0" borderId="0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 readingOrder="2"/>
    </xf>
    <xf numFmtId="0" fontId="2" fillId="2" borderId="9" xfId="0" applyFont="1" applyFill="1" applyBorder="1" applyAlignment="1">
      <alignment horizontal="center" vertical="center" textRotation="90" wrapText="1" readingOrder="2"/>
    </xf>
    <xf numFmtId="0" fontId="5" fillId="0" borderId="4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readingOrder="2"/>
    </xf>
    <xf numFmtId="0" fontId="2" fillId="2" borderId="22" xfId="0" applyFont="1" applyFill="1" applyBorder="1" applyAlignment="1">
      <alignment horizontal="center" vertical="center" textRotation="90" wrapText="1" readingOrder="2"/>
    </xf>
    <xf numFmtId="0" fontId="3" fillId="2" borderId="31" xfId="0" applyFont="1" applyFill="1" applyBorder="1" applyAlignment="1">
      <alignment horizontal="center" vertical="center" textRotation="90" wrapText="1" readingOrder="2"/>
    </xf>
    <xf numFmtId="0" fontId="2" fillId="2" borderId="12" xfId="0" applyFont="1" applyFill="1" applyBorder="1" applyAlignment="1">
      <alignment horizontal="center" vertical="center" textRotation="90" wrapText="1" readingOrder="2"/>
    </xf>
    <xf numFmtId="0" fontId="2" fillId="2" borderId="28" xfId="0" applyFont="1" applyFill="1" applyBorder="1" applyAlignment="1">
      <alignment horizontal="center" vertical="center" textRotation="90" wrapText="1" readingOrder="2"/>
    </xf>
    <xf numFmtId="0" fontId="1" fillId="2" borderId="32" xfId="0" applyFont="1" applyFill="1" applyBorder="1" applyAlignment="1">
      <alignment horizontal="center" vertical="center" textRotation="90" wrapText="1" readingOrder="2"/>
    </xf>
    <xf numFmtId="0" fontId="1" fillId="2" borderId="12" xfId="0" applyFont="1" applyFill="1" applyBorder="1" applyAlignment="1">
      <alignment horizontal="center" vertical="center" textRotation="90" wrapText="1" readingOrder="2"/>
    </xf>
    <xf numFmtId="0" fontId="1" fillId="2" borderId="28" xfId="0" applyFont="1" applyFill="1" applyBorder="1" applyAlignment="1">
      <alignment horizontal="center" vertical="center" textRotation="90" wrapText="1" readingOrder="2"/>
    </xf>
    <xf numFmtId="0" fontId="6" fillId="2" borderId="49" xfId="0" applyFont="1" applyFill="1" applyBorder="1" applyAlignment="1">
      <alignment horizontal="center" vertical="center" wrapText="1" readingOrder="2"/>
    </xf>
    <xf numFmtId="0" fontId="1" fillId="0" borderId="34" xfId="1" applyNumberFormat="1" applyFont="1" applyBorder="1" applyAlignment="1">
      <alignment horizontal="center" vertical="center" textRotation="90" wrapText="1" readingOrder="1"/>
    </xf>
    <xf numFmtId="0" fontId="1" fillId="0" borderId="36" xfId="1" applyNumberFormat="1" applyFont="1" applyBorder="1" applyAlignment="1">
      <alignment horizontal="center" vertical="center" textRotation="90" wrapText="1" readingOrder="1"/>
    </xf>
    <xf numFmtId="0" fontId="2" fillId="8" borderId="38" xfId="1" applyNumberFormat="1" applyFont="1" applyFill="1" applyBorder="1" applyAlignment="1">
      <alignment horizontal="center" vertical="center" wrapText="1" readingOrder="2"/>
    </xf>
    <xf numFmtId="0" fontId="2" fillId="8" borderId="39" xfId="1" applyNumberFormat="1" applyFont="1" applyFill="1" applyBorder="1" applyAlignment="1">
      <alignment horizontal="center" vertical="center" wrapText="1" readingOrder="2"/>
    </xf>
    <xf numFmtId="0" fontId="2" fillId="8" borderId="40" xfId="1" applyNumberFormat="1" applyFont="1" applyFill="1" applyBorder="1" applyAlignment="1">
      <alignment horizontal="center" vertical="center" wrapText="1" readingOrder="2"/>
    </xf>
    <xf numFmtId="0" fontId="2" fillId="8" borderId="41" xfId="1" applyNumberFormat="1" applyFont="1" applyFill="1" applyBorder="1" applyAlignment="1">
      <alignment horizontal="center" vertical="center" wrapText="1" readingOrder="2"/>
    </xf>
    <xf numFmtId="0" fontId="2" fillId="8" borderId="42" xfId="1" applyNumberFormat="1" applyFont="1" applyFill="1" applyBorder="1" applyAlignment="1">
      <alignment horizontal="center" vertical="center" wrapText="1" readingOrder="2"/>
    </xf>
    <xf numFmtId="0" fontId="2" fillId="8" borderId="43" xfId="1" applyNumberFormat="1" applyFont="1" applyFill="1" applyBorder="1" applyAlignment="1">
      <alignment horizontal="center" vertical="center" wrapText="1" readingOrder="2"/>
    </xf>
    <xf numFmtId="165" fontId="9" fillId="3" borderId="2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textRotation="90" wrapText="1" readingOrder="2"/>
    </xf>
    <xf numFmtId="0" fontId="4" fillId="2" borderId="49" xfId="0" applyFont="1" applyFill="1" applyBorder="1" applyAlignment="1">
      <alignment horizontal="center" vertical="center" wrapText="1" readingOrder="2"/>
    </xf>
    <xf numFmtId="0" fontId="4" fillId="2" borderId="50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vertical="center" wrapText="1" readingOrder="2"/>
    </xf>
    <xf numFmtId="0" fontId="6" fillId="2" borderId="6" xfId="0" applyFont="1" applyFill="1" applyBorder="1" applyAlignment="1">
      <alignment horizontal="center" vertical="center" wrapText="1" readingOrder="2"/>
    </xf>
    <xf numFmtId="165" fontId="9" fillId="3" borderId="1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0" fontId="7" fillId="0" borderId="45" xfId="0" applyNumberFormat="1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0" fontId="7" fillId="0" borderId="47" xfId="0" applyNumberFormat="1" applyFont="1" applyBorder="1" applyAlignment="1">
      <alignment horizontal="center" vertical="center"/>
    </xf>
    <xf numFmtId="0" fontId="7" fillId="9" borderId="31" xfId="0" applyNumberFormat="1" applyFont="1" applyFill="1" applyBorder="1" applyAlignment="1">
      <alignment horizontal="center" vertical="center" wrapText="1"/>
    </xf>
    <xf numFmtId="0" fontId="7" fillId="0" borderId="44" xfId="0" applyNumberFormat="1" applyFont="1" applyBorder="1" applyAlignment="1">
      <alignment horizontal="center" vertical="center"/>
    </xf>
    <xf numFmtId="0" fontId="7" fillId="0" borderId="48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'[1]مقایسه نتایج نهایی'!$A$3</c:f>
              <c:strCache>
                <c:ptCount val="1"/>
                <c:pt idx="0">
                  <c:v>پایش اول</c:v>
                </c:pt>
              </c:strCache>
            </c:strRef>
          </c:tx>
          <c:cat>
            <c:multiLvlStrRef>
              <c:f>'[1]مقایسه نتایج نهایی'!$B$1:$AL$2</c:f>
              <c:multiLvlStrCache>
                <c:ptCount val="37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پایش وارزشیابی</c:v>
                  </c:pt>
                  <c:pt idx="3">
                    <c:v>گزارش دهی</c:v>
                  </c:pt>
                  <c:pt idx="4">
                    <c:v>سایر فعالیتها</c:v>
                  </c:pt>
                  <c:pt idx="5">
                    <c:v>میانگین</c:v>
                  </c:pt>
                  <c:pt idx="6">
                    <c:v>برنامه ریزی </c:v>
                  </c:pt>
                  <c:pt idx="7">
                    <c:v>سازماندهی</c:v>
                  </c:pt>
                  <c:pt idx="8">
                    <c:v>پایش وارزشیابی</c:v>
                  </c:pt>
                  <c:pt idx="9">
                    <c:v>گزارش دهی</c:v>
                  </c:pt>
                  <c:pt idx="10">
                    <c:v>سایر فعالیتها</c:v>
                  </c:pt>
                  <c:pt idx="11">
                    <c:v>میانگین</c:v>
                  </c:pt>
                  <c:pt idx="12">
                    <c:v>برنامه ریزی </c:v>
                  </c:pt>
                  <c:pt idx="13">
                    <c:v>سازماندهی</c:v>
                  </c:pt>
                  <c:pt idx="14">
                    <c:v>پایش وارزشیابی</c:v>
                  </c:pt>
                  <c:pt idx="15">
                    <c:v>گزارش دهی</c:v>
                  </c:pt>
                  <c:pt idx="16">
                    <c:v>سایر فعالیتها</c:v>
                  </c:pt>
                  <c:pt idx="17">
                    <c:v>میانگین</c:v>
                  </c:pt>
                  <c:pt idx="18">
                    <c:v>برنامه ریزی </c:v>
                  </c:pt>
                  <c:pt idx="19">
                    <c:v>سازماندهی</c:v>
                  </c:pt>
                  <c:pt idx="20">
                    <c:v>پایش وارزشیابی</c:v>
                  </c:pt>
                  <c:pt idx="21">
                    <c:v>گزارش دهی</c:v>
                  </c:pt>
                  <c:pt idx="22">
                    <c:v>سایر فعالیتها</c:v>
                  </c:pt>
                  <c:pt idx="23">
                    <c:v>میانگین</c:v>
                  </c:pt>
                  <c:pt idx="24">
                    <c:v>برنامه ریزی </c:v>
                  </c:pt>
                  <c:pt idx="25">
                    <c:v>سازماندهی</c:v>
                  </c:pt>
                  <c:pt idx="26">
                    <c:v>پایش وارزشیابی</c:v>
                  </c:pt>
                  <c:pt idx="27">
                    <c:v>گزارش دهی</c:v>
                  </c:pt>
                  <c:pt idx="28">
                    <c:v>سایر فعالیتها</c:v>
                  </c:pt>
                  <c:pt idx="29">
                    <c:v>میانگین</c:v>
                  </c:pt>
                  <c:pt idx="30">
                    <c:v>برنامه ریزی </c:v>
                  </c:pt>
                  <c:pt idx="31">
                    <c:v>سازماندهی</c:v>
                  </c:pt>
                  <c:pt idx="32">
                    <c:v>پایش وارزشیابی</c:v>
                  </c:pt>
                  <c:pt idx="33">
                    <c:v>گزارش دهی</c:v>
                  </c:pt>
                  <c:pt idx="34">
                    <c:v>سایر فعالیتها</c:v>
                  </c:pt>
                  <c:pt idx="35">
                    <c:v>میانگین</c:v>
                  </c:pt>
                </c:lvl>
                <c:lvl>
                  <c:pt idx="0">
                    <c:v>برنامه سلامت مادران</c:v>
                  </c:pt>
                  <c:pt idx="6">
                    <c:v>برنامه سلامت کودکان</c:v>
                  </c:pt>
                  <c:pt idx="12">
                    <c:v>برنامه سلامت باروری</c:v>
                  </c:pt>
                  <c:pt idx="18">
                    <c:v>برنامه بهبود تغذیه</c:v>
                  </c:pt>
                  <c:pt idx="24">
                    <c:v>برنامه سلامت میانسالان</c:v>
                  </c:pt>
                  <c:pt idx="30">
                    <c:v>برنامه سلامت سالمندان</c:v>
                  </c:pt>
                  <c:pt idx="36">
                    <c:v>میانگین میانگین ها</c:v>
                  </c:pt>
                </c:lvl>
              </c:multiLvlStrCache>
            </c:multiLvlStrRef>
          </c:cat>
          <c:val>
            <c:numRef>
              <c:f>'[1]مقایسه نتایج نهایی'!$B$3:$AL$3</c:f>
              <c:numCache>
                <c:formatCode>General</c:formatCode>
                <c:ptCount val="37"/>
                <c:pt idx="0">
                  <c:v>89</c:v>
                </c:pt>
                <c:pt idx="1">
                  <c:v>79</c:v>
                </c:pt>
                <c:pt idx="2">
                  <c:v>79</c:v>
                </c:pt>
                <c:pt idx="3">
                  <c:v>75</c:v>
                </c:pt>
                <c:pt idx="4">
                  <c:v>80</c:v>
                </c:pt>
                <c:pt idx="5">
                  <c:v>80.400000000000006</c:v>
                </c:pt>
                <c:pt idx="6">
                  <c:v>95</c:v>
                </c:pt>
                <c:pt idx="7">
                  <c:v>78</c:v>
                </c:pt>
                <c:pt idx="8">
                  <c:v>75</c:v>
                </c:pt>
                <c:pt idx="9">
                  <c:v>68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90</c:v>
                </c:pt>
                <c:pt idx="14">
                  <c:v>87</c:v>
                </c:pt>
                <c:pt idx="15">
                  <c:v>75</c:v>
                </c:pt>
                <c:pt idx="16">
                  <c:v>90</c:v>
                </c:pt>
                <c:pt idx="17">
                  <c:v>84.2</c:v>
                </c:pt>
                <c:pt idx="18">
                  <c:v>79</c:v>
                </c:pt>
                <c:pt idx="19">
                  <c:v>75</c:v>
                </c:pt>
                <c:pt idx="20">
                  <c:v>90</c:v>
                </c:pt>
                <c:pt idx="21">
                  <c:v>67</c:v>
                </c:pt>
                <c:pt idx="22">
                  <c:v>80</c:v>
                </c:pt>
                <c:pt idx="23">
                  <c:v>78.2</c:v>
                </c:pt>
                <c:pt idx="24">
                  <c:v>75</c:v>
                </c:pt>
                <c:pt idx="25">
                  <c:v>80</c:v>
                </c:pt>
                <c:pt idx="26">
                  <c:v>80</c:v>
                </c:pt>
                <c:pt idx="27">
                  <c:v>78</c:v>
                </c:pt>
                <c:pt idx="28">
                  <c:v>70</c:v>
                </c:pt>
                <c:pt idx="29">
                  <c:v>76.599999999999994</c:v>
                </c:pt>
                <c:pt idx="30">
                  <c:v>85</c:v>
                </c:pt>
                <c:pt idx="31">
                  <c:v>54</c:v>
                </c:pt>
                <c:pt idx="32">
                  <c:v>54</c:v>
                </c:pt>
                <c:pt idx="33">
                  <c:v>57</c:v>
                </c:pt>
                <c:pt idx="34">
                  <c:v>50</c:v>
                </c:pt>
                <c:pt idx="35">
                  <c:v>60</c:v>
                </c:pt>
                <c:pt idx="36">
                  <c:v>76.399999999999991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'[1]مقایسه نتایج نهایی'!$A$4</c:f>
              <c:strCache>
                <c:ptCount val="1"/>
                <c:pt idx="0">
                  <c:v>پایش دوم</c:v>
                </c:pt>
              </c:strCache>
            </c:strRef>
          </c:tx>
          <c:cat>
            <c:multiLvlStrRef>
              <c:f>'[1]مقایسه نتایج نهایی'!$B$1:$AL$2</c:f>
              <c:multiLvlStrCache>
                <c:ptCount val="37"/>
                <c:lvl>
                  <c:pt idx="0">
                    <c:v>برنامه ریزی </c:v>
                  </c:pt>
                  <c:pt idx="1">
                    <c:v>سازماندهی</c:v>
                  </c:pt>
                  <c:pt idx="2">
                    <c:v>پایش وارزشیابی</c:v>
                  </c:pt>
                  <c:pt idx="3">
                    <c:v>گزارش دهی</c:v>
                  </c:pt>
                  <c:pt idx="4">
                    <c:v>سایر فعالیتها</c:v>
                  </c:pt>
                  <c:pt idx="5">
                    <c:v>میانگین</c:v>
                  </c:pt>
                  <c:pt idx="6">
                    <c:v>برنامه ریزی </c:v>
                  </c:pt>
                  <c:pt idx="7">
                    <c:v>سازماندهی</c:v>
                  </c:pt>
                  <c:pt idx="8">
                    <c:v>پایش وارزشیابی</c:v>
                  </c:pt>
                  <c:pt idx="9">
                    <c:v>گزارش دهی</c:v>
                  </c:pt>
                  <c:pt idx="10">
                    <c:v>سایر فعالیتها</c:v>
                  </c:pt>
                  <c:pt idx="11">
                    <c:v>میانگین</c:v>
                  </c:pt>
                  <c:pt idx="12">
                    <c:v>برنامه ریزی </c:v>
                  </c:pt>
                  <c:pt idx="13">
                    <c:v>سازماندهی</c:v>
                  </c:pt>
                  <c:pt idx="14">
                    <c:v>پایش وارزشیابی</c:v>
                  </c:pt>
                  <c:pt idx="15">
                    <c:v>گزارش دهی</c:v>
                  </c:pt>
                  <c:pt idx="16">
                    <c:v>سایر فعالیتها</c:v>
                  </c:pt>
                  <c:pt idx="17">
                    <c:v>میانگین</c:v>
                  </c:pt>
                  <c:pt idx="18">
                    <c:v>برنامه ریزی </c:v>
                  </c:pt>
                  <c:pt idx="19">
                    <c:v>سازماندهی</c:v>
                  </c:pt>
                  <c:pt idx="20">
                    <c:v>پایش وارزشیابی</c:v>
                  </c:pt>
                  <c:pt idx="21">
                    <c:v>گزارش دهی</c:v>
                  </c:pt>
                  <c:pt idx="22">
                    <c:v>سایر فعالیتها</c:v>
                  </c:pt>
                  <c:pt idx="23">
                    <c:v>میانگین</c:v>
                  </c:pt>
                  <c:pt idx="24">
                    <c:v>برنامه ریزی </c:v>
                  </c:pt>
                  <c:pt idx="25">
                    <c:v>سازماندهی</c:v>
                  </c:pt>
                  <c:pt idx="26">
                    <c:v>پایش وارزشیابی</c:v>
                  </c:pt>
                  <c:pt idx="27">
                    <c:v>گزارش دهی</c:v>
                  </c:pt>
                  <c:pt idx="28">
                    <c:v>سایر فعالیتها</c:v>
                  </c:pt>
                  <c:pt idx="29">
                    <c:v>میانگین</c:v>
                  </c:pt>
                  <c:pt idx="30">
                    <c:v>برنامه ریزی </c:v>
                  </c:pt>
                  <c:pt idx="31">
                    <c:v>سازماندهی</c:v>
                  </c:pt>
                  <c:pt idx="32">
                    <c:v>پایش وارزشیابی</c:v>
                  </c:pt>
                  <c:pt idx="33">
                    <c:v>گزارش دهی</c:v>
                  </c:pt>
                  <c:pt idx="34">
                    <c:v>سایر فعالیتها</c:v>
                  </c:pt>
                  <c:pt idx="35">
                    <c:v>میانگین</c:v>
                  </c:pt>
                </c:lvl>
                <c:lvl>
                  <c:pt idx="0">
                    <c:v>برنامه سلامت مادران</c:v>
                  </c:pt>
                  <c:pt idx="6">
                    <c:v>برنامه سلامت کودکان</c:v>
                  </c:pt>
                  <c:pt idx="12">
                    <c:v>برنامه سلامت باروری</c:v>
                  </c:pt>
                  <c:pt idx="18">
                    <c:v>برنامه بهبود تغذیه</c:v>
                  </c:pt>
                  <c:pt idx="24">
                    <c:v>برنامه سلامت میانسالان</c:v>
                  </c:pt>
                  <c:pt idx="30">
                    <c:v>برنامه سلامت سالمندان</c:v>
                  </c:pt>
                  <c:pt idx="36">
                    <c:v>میانگین میانگین ها</c:v>
                  </c:pt>
                </c:lvl>
              </c:multiLvlStrCache>
            </c:multiLvlStrRef>
          </c:cat>
          <c:val>
            <c:numRef>
              <c:f>'[1]مقایسه نتایج نهایی'!$B$4:$AL$4</c:f>
              <c:numCache>
                <c:formatCode>General</c:formatCode>
                <c:ptCount val="37"/>
                <c:pt idx="0">
                  <c:v>99</c:v>
                </c:pt>
                <c:pt idx="1">
                  <c:v>90</c:v>
                </c:pt>
                <c:pt idx="2">
                  <c:v>85</c:v>
                </c:pt>
                <c:pt idx="3">
                  <c:v>90</c:v>
                </c:pt>
                <c:pt idx="4">
                  <c:v>90</c:v>
                </c:pt>
                <c:pt idx="5">
                  <c:v>90.8</c:v>
                </c:pt>
                <c:pt idx="6">
                  <c:v>98</c:v>
                </c:pt>
                <c:pt idx="7">
                  <c:v>98</c:v>
                </c:pt>
                <c:pt idx="8">
                  <c:v>90</c:v>
                </c:pt>
                <c:pt idx="9">
                  <c:v>90</c:v>
                </c:pt>
                <c:pt idx="10">
                  <c:v>76</c:v>
                </c:pt>
                <c:pt idx="11">
                  <c:v>90.4</c:v>
                </c:pt>
                <c:pt idx="12">
                  <c:v>94</c:v>
                </c:pt>
                <c:pt idx="13">
                  <c:v>100</c:v>
                </c:pt>
                <c:pt idx="14">
                  <c:v>90</c:v>
                </c:pt>
                <c:pt idx="15">
                  <c:v>75</c:v>
                </c:pt>
                <c:pt idx="16">
                  <c:v>100</c:v>
                </c:pt>
                <c:pt idx="17">
                  <c:v>91.8</c:v>
                </c:pt>
                <c:pt idx="18">
                  <c:v>89</c:v>
                </c:pt>
                <c:pt idx="19">
                  <c:v>86</c:v>
                </c:pt>
                <c:pt idx="20">
                  <c:v>95</c:v>
                </c:pt>
                <c:pt idx="21">
                  <c:v>98</c:v>
                </c:pt>
                <c:pt idx="22">
                  <c:v>85</c:v>
                </c:pt>
                <c:pt idx="23">
                  <c:v>90.6</c:v>
                </c:pt>
                <c:pt idx="24">
                  <c:v>85</c:v>
                </c:pt>
                <c:pt idx="25">
                  <c:v>86</c:v>
                </c:pt>
                <c:pt idx="26">
                  <c:v>75</c:v>
                </c:pt>
                <c:pt idx="27">
                  <c:v>89</c:v>
                </c:pt>
                <c:pt idx="28">
                  <c:v>75</c:v>
                </c:pt>
                <c:pt idx="29">
                  <c:v>82</c:v>
                </c:pt>
                <c:pt idx="30">
                  <c:v>90</c:v>
                </c:pt>
                <c:pt idx="31">
                  <c:v>78</c:v>
                </c:pt>
                <c:pt idx="32">
                  <c:v>75</c:v>
                </c:pt>
                <c:pt idx="33">
                  <c:v>78</c:v>
                </c:pt>
                <c:pt idx="34">
                  <c:v>55</c:v>
                </c:pt>
                <c:pt idx="35">
                  <c:v>75.2</c:v>
                </c:pt>
                <c:pt idx="36">
                  <c:v>86.800000000000011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40192"/>
        <c:axId val="78841728"/>
      </c:lineChart>
      <c:catAx>
        <c:axId val="7884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78841728"/>
        <c:crosses val="autoZero"/>
        <c:auto val="1"/>
        <c:lblAlgn val="ctr"/>
        <c:lblOffset val="100"/>
        <c:noMultiLvlLbl val="0"/>
      </c:catAx>
      <c:valAx>
        <c:axId val="7884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840192"/>
        <c:crosses val="autoZero"/>
        <c:crossBetween val="between"/>
      </c:valAx>
    </c:plotArea>
    <c:legend>
      <c:legendPos val="l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104776</xdr:colOff>
      <xdr:row>6</xdr:row>
      <xdr:rowOff>76200</xdr:rowOff>
    </xdr:from>
    <xdr:to>
      <xdr:col>37</xdr:col>
      <xdr:colOff>628653</xdr:colOff>
      <xdr:row>28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670;&#1705;%20&#1604;&#1740;&#1587;&#1578;%20100%20&#1587;&#1608;&#1575;&#1604;&#1740;%20&#1587;&#1578;&#1575;&#1583;%20%20&#1575;&#1587;&#1578;&#1575;&#1606;%20&#1582;&#1575;&#1606;&#1608;&#1575;&#1583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چک لیست پایش ستادی"/>
      <sheetName val="مقایسه نتایج نهایی"/>
      <sheetName val="Sheet3"/>
    </sheetNames>
    <sheetDataSet>
      <sheetData sheetId="0"/>
      <sheetData sheetId="1">
        <row r="1">
          <cell r="B1" t="str">
            <v>برنامه سلامت مادران</v>
          </cell>
          <cell r="H1" t="str">
            <v>برنامه سلامت کودکان</v>
          </cell>
          <cell r="N1" t="str">
            <v>برنامه سلامت باروری</v>
          </cell>
          <cell r="T1" t="str">
            <v>برنامه بهبود تغذیه</v>
          </cell>
          <cell r="Z1" t="str">
            <v>برنامه سلامت میانسالان</v>
          </cell>
          <cell r="AF1" t="str">
            <v>برنامه سلامت سالمندان</v>
          </cell>
          <cell r="AL1" t="str">
            <v>میانگین میانگین ها</v>
          </cell>
        </row>
        <row r="2">
          <cell r="B2" t="str">
            <v xml:space="preserve">برنامه ریزی </v>
          </cell>
          <cell r="C2" t="str">
            <v>سازماندهی</v>
          </cell>
          <cell r="D2" t="str">
            <v>پایش وارزشیابی</v>
          </cell>
          <cell r="E2" t="str">
            <v>گزارش دهی</v>
          </cell>
          <cell r="F2" t="str">
            <v>سایر فعالیتها</v>
          </cell>
          <cell r="G2" t="str">
            <v>میانگین</v>
          </cell>
          <cell r="H2" t="str">
            <v xml:space="preserve">برنامه ریزی </v>
          </cell>
          <cell r="I2" t="str">
            <v>سازماندهی</v>
          </cell>
          <cell r="J2" t="str">
            <v>پایش وارزشیابی</v>
          </cell>
          <cell r="K2" t="str">
            <v>گزارش دهی</v>
          </cell>
          <cell r="L2" t="str">
            <v>سایر فعالیتها</v>
          </cell>
          <cell r="M2" t="str">
            <v>میانگین</v>
          </cell>
          <cell r="N2" t="str">
            <v xml:space="preserve">برنامه ریزی </v>
          </cell>
          <cell r="O2" t="str">
            <v>سازماندهی</v>
          </cell>
          <cell r="P2" t="str">
            <v>پایش وارزشیابی</v>
          </cell>
          <cell r="Q2" t="str">
            <v>گزارش دهی</v>
          </cell>
          <cell r="R2" t="str">
            <v>سایر فعالیتها</v>
          </cell>
          <cell r="S2" t="str">
            <v>میانگین</v>
          </cell>
          <cell r="T2" t="str">
            <v xml:space="preserve">برنامه ریزی </v>
          </cell>
          <cell r="U2" t="str">
            <v>سازماندهی</v>
          </cell>
          <cell r="V2" t="str">
            <v>پایش وارزشیابی</v>
          </cell>
          <cell r="W2" t="str">
            <v>گزارش دهی</v>
          </cell>
          <cell r="X2" t="str">
            <v>سایر فعالیتها</v>
          </cell>
          <cell r="Y2" t="str">
            <v>میانگین</v>
          </cell>
          <cell r="Z2" t="str">
            <v xml:space="preserve">برنامه ریزی </v>
          </cell>
          <cell r="AA2" t="str">
            <v>سازماندهی</v>
          </cell>
          <cell r="AB2" t="str">
            <v>پایش وارزشیابی</v>
          </cell>
          <cell r="AC2" t="str">
            <v>گزارش دهی</v>
          </cell>
          <cell r="AD2" t="str">
            <v>سایر فعالیتها</v>
          </cell>
          <cell r="AE2" t="str">
            <v>میانگین</v>
          </cell>
          <cell r="AF2" t="str">
            <v xml:space="preserve">برنامه ریزی </v>
          </cell>
          <cell r="AG2" t="str">
            <v>سازماندهی</v>
          </cell>
          <cell r="AH2" t="str">
            <v>پایش وارزشیابی</v>
          </cell>
          <cell r="AI2" t="str">
            <v>گزارش دهی</v>
          </cell>
          <cell r="AJ2" t="str">
            <v>سایر فعالیتها</v>
          </cell>
          <cell r="AK2" t="str">
            <v>میانگین</v>
          </cell>
        </row>
        <row r="3">
          <cell r="A3" t="str">
            <v>پایش اول</v>
          </cell>
          <cell r="B3">
            <v>89</v>
          </cell>
          <cell r="C3">
            <v>79</v>
          </cell>
          <cell r="D3">
            <v>79</v>
          </cell>
          <cell r="E3">
            <v>75</v>
          </cell>
          <cell r="F3">
            <v>80</v>
          </cell>
          <cell r="G3">
            <v>80.400000000000006</v>
          </cell>
          <cell r="H3">
            <v>95</v>
          </cell>
          <cell r="I3">
            <v>78</v>
          </cell>
          <cell r="J3">
            <v>75</v>
          </cell>
          <cell r="K3">
            <v>68</v>
          </cell>
          <cell r="L3">
            <v>79</v>
          </cell>
          <cell r="M3">
            <v>79</v>
          </cell>
          <cell r="N3">
            <v>79</v>
          </cell>
          <cell r="O3">
            <v>90</v>
          </cell>
          <cell r="P3">
            <v>87</v>
          </cell>
          <cell r="Q3">
            <v>75</v>
          </cell>
          <cell r="R3">
            <v>90</v>
          </cell>
          <cell r="S3">
            <v>84.2</v>
          </cell>
          <cell r="T3">
            <v>79</v>
          </cell>
          <cell r="U3">
            <v>75</v>
          </cell>
          <cell r="V3">
            <v>90</v>
          </cell>
          <cell r="W3">
            <v>67</v>
          </cell>
          <cell r="X3">
            <v>80</v>
          </cell>
          <cell r="Y3">
            <v>78.2</v>
          </cell>
          <cell r="Z3">
            <v>75</v>
          </cell>
          <cell r="AA3">
            <v>80</v>
          </cell>
          <cell r="AB3">
            <v>80</v>
          </cell>
          <cell r="AC3">
            <v>78</v>
          </cell>
          <cell r="AD3">
            <v>70</v>
          </cell>
          <cell r="AE3">
            <v>76.599999999999994</v>
          </cell>
          <cell r="AF3">
            <v>85</v>
          </cell>
          <cell r="AG3">
            <v>54</v>
          </cell>
          <cell r="AH3">
            <v>54</v>
          </cell>
          <cell r="AI3">
            <v>57</v>
          </cell>
          <cell r="AJ3">
            <v>50</v>
          </cell>
          <cell r="AK3">
            <v>60</v>
          </cell>
          <cell r="AL3">
            <v>76.399999999999991</v>
          </cell>
        </row>
        <row r="4">
          <cell r="A4" t="str">
            <v>پایش دوم</v>
          </cell>
          <cell r="B4">
            <v>99</v>
          </cell>
          <cell r="C4">
            <v>90</v>
          </cell>
          <cell r="D4">
            <v>85</v>
          </cell>
          <cell r="E4">
            <v>90</v>
          </cell>
          <cell r="F4">
            <v>90</v>
          </cell>
          <cell r="G4">
            <v>90.8</v>
          </cell>
          <cell r="H4">
            <v>98</v>
          </cell>
          <cell r="I4">
            <v>98</v>
          </cell>
          <cell r="J4">
            <v>90</v>
          </cell>
          <cell r="K4">
            <v>90</v>
          </cell>
          <cell r="L4">
            <v>76</v>
          </cell>
          <cell r="M4">
            <v>90.4</v>
          </cell>
          <cell r="N4">
            <v>94</v>
          </cell>
          <cell r="O4">
            <v>100</v>
          </cell>
          <cell r="P4">
            <v>90</v>
          </cell>
          <cell r="Q4">
            <v>75</v>
          </cell>
          <cell r="R4">
            <v>100</v>
          </cell>
          <cell r="S4">
            <v>91.8</v>
          </cell>
          <cell r="T4">
            <v>89</v>
          </cell>
          <cell r="U4">
            <v>86</v>
          </cell>
          <cell r="V4">
            <v>95</v>
          </cell>
          <cell r="W4">
            <v>98</v>
          </cell>
          <cell r="X4">
            <v>85</v>
          </cell>
          <cell r="Y4">
            <v>90.6</v>
          </cell>
          <cell r="Z4">
            <v>85</v>
          </cell>
          <cell r="AA4">
            <v>86</v>
          </cell>
          <cell r="AB4">
            <v>75</v>
          </cell>
          <cell r="AC4">
            <v>89</v>
          </cell>
          <cell r="AD4">
            <v>75</v>
          </cell>
          <cell r="AE4">
            <v>82</v>
          </cell>
          <cell r="AF4">
            <v>90</v>
          </cell>
          <cell r="AG4">
            <v>78</v>
          </cell>
          <cell r="AH4">
            <v>75</v>
          </cell>
          <cell r="AI4">
            <v>78</v>
          </cell>
          <cell r="AJ4">
            <v>55</v>
          </cell>
          <cell r="AK4">
            <v>75.2</v>
          </cell>
          <cell r="AL4">
            <v>86.800000000000011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UM133"/>
  <sheetViews>
    <sheetView rightToLeft="1" tabSelected="1" zoomScale="90" zoomScaleNormal="90" workbookViewId="0">
      <selection activeCell="B133" sqref="A84:R133"/>
    </sheetView>
  </sheetViews>
  <sheetFormatPr defaultRowHeight="15"/>
  <cols>
    <col min="1" max="1" width="3.28515625" customWidth="1"/>
    <col min="2" max="2" width="3.42578125" customWidth="1"/>
    <col min="3" max="3" width="3.5703125" customWidth="1"/>
    <col min="4" max="4" width="56.7109375" customWidth="1"/>
    <col min="5" max="5" width="5.28515625" customWidth="1"/>
    <col min="6" max="16" width="4.5703125" customWidth="1"/>
    <col min="17" max="17" width="7.85546875" style="1" customWidth="1"/>
    <col min="18" max="18" width="4.85546875" style="1" customWidth="1"/>
    <col min="19" max="559" width="9" style="1"/>
  </cols>
  <sheetData>
    <row r="1" spans="1:18" ht="20.25" customHeight="1">
      <c r="A1" s="105" t="s">
        <v>36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8" ht="15.75" customHeight="1">
      <c r="A2" s="105" t="s">
        <v>17</v>
      </c>
      <c r="B2" s="105"/>
      <c r="C2" s="105"/>
      <c r="D2" s="10"/>
      <c r="E2" s="106" t="s">
        <v>13</v>
      </c>
      <c r="F2" s="106"/>
      <c r="G2" s="106"/>
      <c r="H2" s="106"/>
      <c r="I2" s="106"/>
      <c r="J2" s="106"/>
      <c r="K2" s="106"/>
      <c r="L2" s="106" t="s">
        <v>16</v>
      </c>
      <c r="M2" s="106"/>
      <c r="N2" s="106"/>
      <c r="O2" s="106"/>
      <c r="P2" s="106"/>
    </row>
    <row r="3" spans="1:18" ht="17.25" customHeight="1" thickBot="1">
      <c r="A3" s="107" t="s">
        <v>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 t="s">
        <v>11</v>
      </c>
      <c r="M3" s="107"/>
      <c r="N3" s="107"/>
      <c r="O3" s="107"/>
      <c r="P3" s="107"/>
    </row>
    <row r="4" spans="1:18" ht="26.25" customHeight="1" thickBot="1">
      <c r="A4" s="103" t="s">
        <v>0</v>
      </c>
      <c r="B4" s="103" t="s">
        <v>8</v>
      </c>
      <c r="C4" s="95" t="s">
        <v>1</v>
      </c>
      <c r="D4" s="95" t="s">
        <v>2</v>
      </c>
      <c r="E4" s="96" t="s">
        <v>37</v>
      </c>
      <c r="F4" s="97"/>
      <c r="G4" s="96" t="s">
        <v>38</v>
      </c>
      <c r="H4" s="97"/>
      <c r="I4" s="96" t="s">
        <v>58</v>
      </c>
      <c r="J4" s="97"/>
      <c r="K4" s="96" t="s">
        <v>40</v>
      </c>
      <c r="L4" s="97"/>
      <c r="M4" s="96" t="s">
        <v>41</v>
      </c>
      <c r="N4" s="97"/>
      <c r="O4" s="96" t="s">
        <v>42</v>
      </c>
      <c r="P4" s="102"/>
      <c r="Q4" s="130" t="s">
        <v>20</v>
      </c>
      <c r="R4" s="130"/>
    </row>
    <row r="5" spans="1:18" ht="27.75" customHeight="1" thickBot="1">
      <c r="A5" s="104"/>
      <c r="B5" s="104"/>
      <c r="C5" s="110"/>
      <c r="D5" s="110"/>
      <c r="E5" s="26" t="s">
        <v>9</v>
      </c>
      <c r="F5" s="27" t="s">
        <v>10</v>
      </c>
      <c r="G5" s="26" t="s">
        <v>9</v>
      </c>
      <c r="H5" s="27" t="s">
        <v>10</v>
      </c>
      <c r="I5" s="26" t="s">
        <v>9</v>
      </c>
      <c r="J5" s="27" t="s">
        <v>10</v>
      </c>
      <c r="K5" s="26" t="s">
        <v>9</v>
      </c>
      <c r="L5" s="27" t="s">
        <v>10</v>
      </c>
      <c r="M5" s="26" t="s">
        <v>9</v>
      </c>
      <c r="N5" s="27" t="s">
        <v>10</v>
      </c>
      <c r="O5" s="26" t="s">
        <v>9</v>
      </c>
      <c r="P5" s="27" t="s">
        <v>10</v>
      </c>
      <c r="Q5" s="40" t="s">
        <v>9</v>
      </c>
      <c r="R5" s="40" t="s">
        <v>10</v>
      </c>
    </row>
    <row r="6" spans="1:18" ht="24" customHeight="1" thickBot="1">
      <c r="A6" s="100"/>
      <c r="B6" s="100" t="s">
        <v>5</v>
      </c>
      <c r="C6" s="19">
        <v>1</v>
      </c>
      <c r="D6" s="4" t="s">
        <v>18</v>
      </c>
      <c r="E6" s="21">
        <v>1</v>
      </c>
      <c r="F6" s="21">
        <v>1</v>
      </c>
      <c r="G6" s="21">
        <v>1</v>
      </c>
      <c r="H6" s="21">
        <v>1</v>
      </c>
      <c r="I6" s="21">
        <v>1</v>
      </c>
      <c r="J6" s="21">
        <v>1</v>
      </c>
      <c r="K6" s="21">
        <v>1</v>
      </c>
      <c r="L6" s="21">
        <v>1</v>
      </c>
      <c r="M6" s="21">
        <v>1</v>
      </c>
      <c r="N6" s="21">
        <v>1</v>
      </c>
      <c r="O6" s="21">
        <v>1</v>
      </c>
      <c r="P6" s="21">
        <v>1</v>
      </c>
      <c r="Q6" s="78">
        <f>AVERAGE(E6,G6,I6,K6,M6,O6)</f>
        <v>1</v>
      </c>
      <c r="R6" s="78">
        <f>AVERAGE(F6,H6,J6,L6,N6,P6)</f>
        <v>1</v>
      </c>
    </row>
    <row r="7" spans="1:18" ht="21.95" customHeight="1" thickBot="1">
      <c r="A7" s="101"/>
      <c r="B7" s="101"/>
      <c r="C7" s="2">
        <v>2</v>
      </c>
      <c r="D7" s="4" t="s">
        <v>46</v>
      </c>
      <c r="E7" s="81">
        <v>1</v>
      </c>
      <c r="F7" s="81">
        <v>1</v>
      </c>
      <c r="G7" s="81">
        <v>1</v>
      </c>
      <c r="H7" s="81">
        <v>1</v>
      </c>
      <c r="I7" s="81">
        <v>1</v>
      </c>
      <c r="J7" s="81">
        <v>1</v>
      </c>
      <c r="K7" s="81">
        <v>1</v>
      </c>
      <c r="L7" s="81">
        <v>1</v>
      </c>
      <c r="M7" s="81">
        <v>1</v>
      </c>
      <c r="N7" s="81">
        <v>1</v>
      </c>
      <c r="O7" s="81">
        <v>1</v>
      </c>
      <c r="P7" s="81">
        <v>1</v>
      </c>
      <c r="Q7" s="78">
        <f t="shared" ref="Q7:Q22" si="0">AVERAGE(E7,G7,I7,K7,M7,O7)</f>
        <v>1</v>
      </c>
      <c r="R7" s="78">
        <f t="shared" ref="R7:R22" si="1">AVERAGE(F7,H7,J7,L7,N7,P7)</f>
        <v>1</v>
      </c>
    </row>
    <row r="8" spans="1:18" ht="21.95" customHeight="1" thickBot="1">
      <c r="A8" s="101"/>
      <c r="B8" s="101"/>
      <c r="C8" s="2">
        <v>3</v>
      </c>
      <c r="D8" s="4" t="s">
        <v>47</v>
      </c>
      <c r="E8" s="81">
        <v>1</v>
      </c>
      <c r="F8" s="81">
        <v>1</v>
      </c>
      <c r="G8" s="81">
        <v>1</v>
      </c>
      <c r="H8" s="81">
        <v>1</v>
      </c>
      <c r="I8" s="81">
        <v>1</v>
      </c>
      <c r="J8" s="81">
        <v>1</v>
      </c>
      <c r="K8" s="81">
        <v>1</v>
      </c>
      <c r="L8" s="81">
        <v>1</v>
      </c>
      <c r="M8" s="81">
        <v>1</v>
      </c>
      <c r="N8" s="81">
        <v>1</v>
      </c>
      <c r="O8" s="81">
        <v>1</v>
      </c>
      <c r="P8" s="81">
        <v>1</v>
      </c>
      <c r="Q8" s="78">
        <f t="shared" si="0"/>
        <v>1</v>
      </c>
      <c r="R8" s="78">
        <f t="shared" si="1"/>
        <v>1</v>
      </c>
    </row>
    <row r="9" spans="1:18" ht="21.95" customHeight="1" thickBot="1">
      <c r="A9" s="101"/>
      <c r="B9" s="101"/>
      <c r="C9" s="2">
        <v>4</v>
      </c>
      <c r="D9" s="4" t="s">
        <v>14</v>
      </c>
      <c r="E9" s="81">
        <v>1</v>
      </c>
      <c r="F9" s="81">
        <v>1</v>
      </c>
      <c r="G9" s="81">
        <v>1</v>
      </c>
      <c r="H9" s="81">
        <v>1</v>
      </c>
      <c r="I9" s="81">
        <v>1</v>
      </c>
      <c r="J9" s="81">
        <v>1</v>
      </c>
      <c r="K9" s="81">
        <v>1</v>
      </c>
      <c r="L9" s="81">
        <v>1</v>
      </c>
      <c r="M9" s="81">
        <v>1</v>
      </c>
      <c r="N9" s="81">
        <v>1</v>
      </c>
      <c r="O9" s="81">
        <v>1</v>
      </c>
      <c r="P9" s="81">
        <v>1</v>
      </c>
      <c r="Q9" s="78">
        <f t="shared" si="0"/>
        <v>1</v>
      </c>
      <c r="R9" s="78">
        <f t="shared" si="1"/>
        <v>1</v>
      </c>
    </row>
    <row r="10" spans="1:18" ht="27.75" customHeight="1" thickBot="1">
      <c r="A10" s="101"/>
      <c r="B10" s="101"/>
      <c r="C10" s="2">
        <v>5</v>
      </c>
      <c r="D10" s="4" t="s">
        <v>48</v>
      </c>
      <c r="E10" s="81">
        <v>1</v>
      </c>
      <c r="F10" s="81">
        <v>1</v>
      </c>
      <c r="G10" s="81">
        <v>1</v>
      </c>
      <c r="H10" s="81">
        <v>1</v>
      </c>
      <c r="I10" s="81">
        <v>1</v>
      </c>
      <c r="J10" s="81">
        <v>1</v>
      </c>
      <c r="K10" s="81">
        <v>1</v>
      </c>
      <c r="L10" s="81">
        <v>1</v>
      </c>
      <c r="M10" s="81">
        <v>1</v>
      </c>
      <c r="N10" s="81">
        <v>1</v>
      </c>
      <c r="O10" s="81">
        <v>1</v>
      </c>
      <c r="P10" s="81">
        <v>1</v>
      </c>
      <c r="Q10" s="78">
        <f t="shared" si="0"/>
        <v>1</v>
      </c>
      <c r="R10" s="78">
        <f t="shared" si="1"/>
        <v>1</v>
      </c>
    </row>
    <row r="11" spans="1:18" ht="23.25" customHeight="1" thickBot="1">
      <c r="A11" s="101"/>
      <c r="B11" s="101"/>
      <c r="C11" s="2">
        <v>6</v>
      </c>
      <c r="D11" s="4" t="s">
        <v>54</v>
      </c>
      <c r="E11" s="81">
        <v>1</v>
      </c>
      <c r="F11" s="81">
        <v>1</v>
      </c>
      <c r="G11" s="81">
        <v>1</v>
      </c>
      <c r="H11" s="81">
        <v>1</v>
      </c>
      <c r="I11" s="81">
        <v>1</v>
      </c>
      <c r="J11" s="81">
        <v>1</v>
      </c>
      <c r="K11" s="81">
        <v>1</v>
      </c>
      <c r="L11" s="81">
        <v>1</v>
      </c>
      <c r="M11" s="81">
        <v>1</v>
      </c>
      <c r="N11" s="81">
        <v>1</v>
      </c>
      <c r="O11" s="81">
        <v>1</v>
      </c>
      <c r="P11" s="81">
        <v>1</v>
      </c>
      <c r="Q11" s="78">
        <f t="shared" si="0"/>
        <v>1</v>
      </c>
      <c r="R11" s="78">
        <f t="shared" si="1"/>
        <v>1</v>
      </c>
    </row>
    <row r="12" spans="1:18" ht="23.25" customHeight="1" thickBot="1">
      <c r="A12" s="101"/>
      <c r="B12" s="101"/>
      <c r="C12" s="2">
        <v>7</v>
      </c>
      <c r="D12" s="4" t="s">
        <v>57</v>
      </c>
      <c r="E12" s="81">
        <v>1</v>
      </c>
      <c r="F12" s="81">
        <v>1</v>
      </c>
      <c r="G12" s="81">
        <v>1</v>
      </c>
      <c r="H12" s="81">
        <v>1</v>
      </c>
      <c r="I12" s="81">
        <v>1</v>
      </c>
      <c r="J12" s="81">
        <v>1</v>
      </c>
      <c r="K12" s="81">
        <v>1</v>
      </c>
      <c r="L12" s="81">
        <v>1</v>
      </c>
      <c r="M12" s="81">
        <v>1</v>
      </c>
      <c r="N12" s="81">
        <v>1</v>
      </c>
      <c r="O12" s="81">
        <v>1</v>
      </c>
      <c r="P12" s="81">
        <v>1</v>
      </c>
      <c r="Q12" s="78">
        <f t="shared" si="0"/>
        <v>1</v>
      </c>
      <c r="R12" s="78">
        <f t="shared" si="1"/>
        <v>1</v>
      </c>
    </row>
    <row r="13" spans="1:18" ht="22.5" customHeight="1" thickBot="1">
      <c r="A13" s="101"/>
      <c r="B13" s="101"/>
      <c r="C13" s="2">
        <v>8</v>
      </c>
      <c r="D13" s="4" t="s">
        <v>6</v>
      </c>
      <c r="E13" s="81">
        <v>1</v>
      </c>
      <c r="F13" s="81">
        <v>1</v>
      </c>
      <c r="G13" s="81">
        <v>1</v>
      </c>
      <c r="H13" s="81">
        <v>1</v>
      </c>
      <c r="I13" s="81">
        <v>1</v>
      </c>
      <c r="J13" s="81">
        <v>1</v>
      </c>
      <c r="K13" s="81">
        <v>1</v>
      </c>
      <c r="L13" s="81">
        <v>1</v>
      </c>
      <c r="M13" s="81">
        <v>1</v>
      </c>
      <c r="N13" s="81">
        <v>1</v>
      </c>
      <c r="O13" s="81">
        <v>1</v>
      </c>
      <c r="P13" s="81">
        <v>1</v>
      </c>
      <c r="Q13" s="78">
        <f t="shared" si="0"/>
        <v>1</v>
      </c>
      <c r="R13" s="78">
        <f t="shared" si="1"/>
        <v>1</v>
      </c>
    </row>
    <row r="14" spans="1:18" ht="32.25" customHeight="1" thickBot="1">
      <c r="A14" s="101"/>
      <c r="B14" s="101"/>
      <c r="C14" s="2">
        <v>9</v>
      </c>
      <c r="D14" s="4" t="s">
        <v>12</v>
      </c>
      <c r="E14" s="81">
        <v>1</v>
      </c>
      <c r="F14" s="81">
        <v>1</v>
      </c>
      <c r="G14" s="81">
        <v>1</v>
      </c>
      <c r="H14" s="81">
        <v>1</v>
      </c>
      <c r="I14" s="81">
        <v>1</v>
      </c>
      <c r="J14" s="81">
        <v>1</v>
      </c>
      <c r="K14" s="81">
        <v>1</v>
      </c>
      <c r="L14" s="81">
        <v>1</v>
      </c>
      <c r="M14" s="81">
        <v>1</v>
      </c>
      <c r="N14" s="81">
        <v>1</v>
      </c>
      <c r="O14" s="81">
        <v>1</v>
      </c>
      <c r="P14" s="81">
        <v>1</v>
      </c>
      <c r="Q14" s="78">
        <f t="shared" si="0"/>
        <v>1</v>
      </c>
      <c r="R14" s="78">
        <f t="shared" si="1"/>
        <v>1</v>
      </c>
    </row>
    <row r="15" spans="1:18" ht="38.25" customHeight="1" thickBot="1">
      <c r="A15" s="101"/>
      <c r="B15" s="101"/>
      <c r="C15" s="2">
        <v>10</v>
      </c>
      <c r="D15" s="4" t="s">
        <v>51</v>
      </c>
      <c r="E15" s="81">
        <v>1</v>
      </c>
      <c r="F15" s="81">
        <v>1</v>
      </c>
      <c r="G15" s="81">
        <v>1</v>
      </c>
      <c r="H15" s="81">
        <v>1</v>
      </c>
      <c r="I15" s="81">
        <v>1</v>
      </c>
      <c r="J15" s="81">
        <v>1</v>
      </c>
      <c r="K15" s="81">
        <v>1</v>
      </c>
      <c r="L15" s="81">
        <v>1</v>
      </c>
      <c r="M15" s="81">
        <v>1</v>
      </c>
      <c r="N15" s="81">
        <v>1</v>
      </c>
      <c r="O15" s="81">
        <v>1</v>
      </c>
      <c r="P15" s="81">
        <v>1</v>
      </c>
      <c r="Q15" s="78">
        <f t="shared" si="0"/>
        <v>1</v>
      </c>
      <c r="R15" s="78">
        <f t="shared" si="1"/>
        <v>1</v>
      </c>
    </row>
    <row r="16" spans="1:18" ht="21.95" customHeight="1" thickBot="1">
      <c r="A16" s="101"/>
      <c r="B16" s="101"/>
      <c r="C16" s="2">
        <v>11</v>
      </c>
      <c r="D16" s="4" t="s">
        <v>15</v>
      </c>
      <c r="E16" s="81">
        <v>1</v>
      </c>
      <c r="F16" s="81">
        <v>1</v>
      </c>
      <c r="G16" s="81">
        <v>1</v>
      </c>
      <c r="H16" s="81">
        <v>1</v>
      </c>
      <c r="I16" s="81">
        <v>1</v>
      </c>
      <c r="J16" s="81">
        <v>1</v>
      </c>
      <c r="K16" s="81">
        <v>1</v>
      </c>
      <c r="L16" s="81">
        <v>1</v>
      </c>
      <c r="M16" s="81">
        <v>1</v>
      </c>
      <c r="N16" s="81">
        <v>1</v>
      </c>
      <c r="O16" s="81">
        <v>1</v>
      </c>
      <c r="P16" s="81">
        <v>1</v>
      </c>
      <c r="Q16" s="78">
        <f t="shared" si="0"/>
        <v>1</v>
      </c>
      <c r="R16" s="78">
        <f t="shared" si="1"/>
        <v>1</v>
      </c>
    </row>
    <row r="17" spans="1:18" ht="21.95" customHeight="1" thickBot="1">
      <c r="A17" s="101"/>
      <c r="B17" s="101"/>
      <c r="C17" s="2">
        <v>12</v>
      </c>
      <c r="D17" s="4" t="s">
        <v>56</v>
      </c>
      <c r="E17" s="81">
        <v>1</v>
      </c>
      <c r="F17" s="81">
        <v>1</v>
      </c>
      <c r="G17" s="81">
        <v>1</v>
      </c>
      <c r="H17" s="81">
        <v>1</v>
      </c>
      <c r="I17" s="81">
        <v>1</v>
      </c>
      <c r="J17" s="81">
        <v>1</v>
      </c>
      <c r="K17" s="81">
        <v>1</v>
      </c>
      <c r="L17" s="81">
        <v>1</v>
      </c>
      <c r="M17" s="81">
        <v>1</v>
      </c>
      <c r="N17" s="81">
        <v>1</v>
      </c>
      <c r="O17" s="81">
        <v>1</v>
      </c>
      <c r="P17" s="81">
        <v>1</v>
      </c>
      <c r="Q17" s="78">
        <f t="shared" si="0"/>
        <v>1</v>
      </c>
      <c r="R17" s="78">
        <f t="shared" si="1"/>
        <v>1</v>
      </c>
    </row>
    <row r="18" spans="1:18" ht="21.95" customHeight="1" thickBot="1">
      <c r="A18" s="101"/>
      <c r="B18" s="101"/>
      <c r="C18" s="2">
        <v>13</v>
      </c>
      <c r="D18" s="4" t="s">
        <v>52</v>
      </c>
      <c r="E18" s="81">
        <v>1</v>
      </c>
      <c r="F18" s="81">
        <v>1</v>
      </c>
      <c r="G18" s="81">
        <v>1</v>
      </c>
      <c r="H18" s="81">
        <v>1</v>
      </c>
      <c r="I18" s="81">
        <v>1</v>
      </c>
      <c r="J18" s="81">
        <v>1</v>
      </c>
      <c r="K18" s="81">
        <v>1</v>
      </c>
      <c r="L18" s="81">
        <v>1</v>
      </c>
      <c r="M18" s="81">
        <v>1</v>
      </c>
      <c r="N18" s="81">
        <v>1</v>
      </c>
      <c r="O18" s="81">
        <v>1</v>
      </c>
      <c r="P18" s="81">
        <v>1</v>
      </c>
      <c r="Q18" s="78">
        <f t="shared" si="0"/>
        <v>1</v>
      </c>
      <c r="R18" s="78">
        <f t="shared" si="1"/>
        <v>1</v>
      </c>
    </row>
    <row r="19" spans="1:18" ht="21.95" customHeight="1" thickBot="1">
      <c r="A19" s="101"/>
      <c r="B19" s="101"/>
      <c r="C19" s="2">
        <v>14</v>
      </c>
      <c r="D19" s="4" t="s">
        <v>55</v>
      </c>
      <c r="E19" s="81">
        <v>1</v>
      </c>
      <c r="F19" s="81">
        <v>1</v>
      </c>
      <c r="G19" s="81">
        <v>1</v>
      </c>
      <c r="H19" s="81">
        <v>1</v>
      </c>
      <c r="I19" s="81">
        <v>1</v>
      </c>
      <c r="J19" s="81">
        <v>1</v>
      </c>
      <c r="K19" s="81">
        <v>1</v>
      </c>
      <c r="L19" s="81">
        <v>1</v>
      </c>
      <c r="M19" s="81">
        <v>1</v>
      </c>
      <c r="N19" s="81">
        <v>1</v>
      </c>
      <c r="O19" s="81">
        <v>1</v>
      </c>
      <c r="P19" s="81">
        <v>1</v>
      </c>
      <c r="Q19" s="78">
        <f t="shared" si="0"/>
        <v>1</v>
      </c>
      <c r="R19" s="78">
        <f t="shared" si="1"/>
        <v>1</v>
      </c>
    </row>
    <row r="20" spans="1:18" ht="25.5" customHeight="1" thickBot="1">
      <c r="A20" s="101"/>
      <c r="B20" s="101"/>
      <c r="C20" s="2">
        <v>15</v>
      </c>
      <c r="D20" s="11" t="s">
        <v>53</v>
      </c>
      <c r="E20" s="81">
        <v>1</v>
      </c>
      <c r="F20" s="81">
        <v>1</v>
      </c>
      <c r="G20" s="81">
        <v>1</v>
      </c>
      <c r="H20" s="81">
        <v>1</v>
      </c>
      <c r="I20" s="81">
        <v>1</v>
      </c>
      <c r="J20" s="81">
        <v>1</v>
      </c>
      <c r="K20" s="81">
        <v>1</v>
      </c>
      <c r="L20" s="81">
        <v>1</v>
      </c>
      <c r="M20" s="81">
        <v>1</v>
      </c>
      <c r="N20" s="81">
        <v>1</v>
      </c>
      <c r="O20" s="81">
        <v>1</v>
      </c>
      <c r="P20" s="81">
        <v>1</v>
      </c>
      <c r="Q20" s="78">
        <f t="shared" si="0"/>
        <v>1</v>
      </c>
      <c r="R20" s="78">
        <f t="shared" si="1"/>
        <v>1</v>
      </c>
    </row>
    <row r="21" spans="1:18" ht="34.5" customHeight="1" thickBot="1">
      <c r="A21" s="101"/>
      <c r="B21" s="101"/>
      <c r="C21" s="2">
        <v>16</v>
      </c>
      <c r="D21" s="4" t="s">
        <v>50</v>
      </c>
      <c r="E21" s="81">
        <v>1</v>
      </c>
      <c r="F21" s="81">
        <v>1</v>
      </c>
      <c r="G21" s="81">
        <v>1</v>
      </c>
      <c r="H21" s="81">
        <v>1</v>
      </c>
      <c r="I21" s="81">
        <v>1</v>
      </c>
      <c r="J21" s="81">
        <v>1</v>
      </c>
      <c r="K21" s="81">
        <v>1</v>
      </c>
      <c r="L21" s="81">
        <v>1</v>
      </c>
      <c r="M21" s="81">
        <v>1</v>
      </c>
      <c r="N21" s="81">
        <v>1</v>
      </c>
      <c r="O21" s="81">
        <v>1</v>
      </c>
      <c r="P21" s="81">
        <v>1</v>
      </c>
      <c r="Q21" s="78">
        <f t="shared" si="0"/>
        <v>1</v>
      </c>
      <c r="R21" s="78">
        <f t="shared" si="1"/>
        <v>1</v>
      </c>
    </row>
    <row r="22" spans="1:18" ht="24.75" customHeight="1" thickBot="1">
      <c r="A22" s="111"/>
      <c r="B22" s="111"/>
      <c r="C22" s="2">
        <v>17</v>
      </c>
      <c r="D22" s="11" t="s">
        <v>49</v>
      </c>
      <c r="E22" s="81">
        <v>1</v>
      </c>
      <c r="F22" s="81">
        <v>1</v>
      </c>
      <c r="G22" s="81">
        <v>1</v>
      </c>
      <c r="H22" s="81">
        <v>1</v>
      </c>
      <c r="I22" s="81">
        <v>1</v>
      </c>
      <c r="J22" s="81">
        <v>1</v>
      </c>
      <c r="K22" s="81">
        <v>1</v>
      </c>
      <c r="L22" s="81">
        <v>1</v>
      </c>
      <c r="M22" s="81">
        <v>1</v>
      </c>
      <c r="N22" s="81">
        <v>1</v>
      </c>
      <c r="O22" s="81">
        <v>1</v>
      </c>
      <c r="P22" s="81">
        <v>1</v>
      </c>
      <c r="Q22" s="78">
        <f t="shared" si="0"/>
        <v>1</v>
      </c>
      <c r="R22" s="78">
        <f t="shared" si="1"/>
        <v>1</v>
      </c>
    </row>
    <row r="23" spans="1:18" ht="24.75" customHeight="1" thickBot="1">
      <c r="A23" s="43"/>
      <c r="B23" s="44"/>
      <c r="C23" s="45"/>
      <c r="D23" s="46" t="s">
        <v>131</v>
      </c>
      <c r="E23" s="79">
        <f>SUM(E6:E22)</f>
        <v>17</v>
      </c>
      <c r="F23" s="79">
        <f>SUM(F6:F22)</f>
        <v>17</v>
      </c>
      <c r="G23" s="79">
        <f t="shared" ref="G23:P23" si="2">SUM(G6:G22)</f>
        <v>17</v>
      </c>
      <c r="H23" s="79">
        <f t="shared" si="2"/>
        <v>17</v>
      </c>
      <c r="I23" s="79">
        <f t="shared" si="2"/>
        <v>17</v>
      </c>
      <c r="J23" s="79">
        <f t="shared" si="2"/>
        <v>17</v>
      </c>
      <c r="K23" s="79">
        <f t="shared" si="2"/>
        <v>17</v>
      </c>
      <c r="L23" s="79">
        <f t="shared" si="2"/>
        <v>17</v>
      </c>
      <c r="M23" s="79">
        <f t="shared" si="2"/>
        <v>17</v>
      </c>
      <c r="N23" s="79">
        <f t="shared" si="2"/>
        <v>17</v>
      </c>
      <c r="O23" s="79">
        <f t="shared" si="2"/>
        <v>17</v>
      </c>
      <c r="P23" s="79">
        <f t="shared" si="2"/>
        <v>17</v>
      </c>
      <c r="Q23" s="80">
        <f>AVERAGE(E23,G23,I23,K23,M23,O23)</f>
        <v>17</v>
      </c>
      <c r="R23" s="80">
        <f>AVERAGE(F23,H23,J23,L23,N23,P23)</f>
        <v>17</v>
      </c>
    </row>
    <row r="24" spans="1:18" ht="24.75" customHeight="1" thickBot="1">
      <c r="A24" s="43"/>
      <c r="B24" s="44"/>
      <c r="C24" s="45"/>
      <c r="D24" s="46" t="s">
        <v>21</v>
      </c>
      <c r="E24" s="82">
        <f>E23/17*100</f>
        <v>100</v>
      </c>
      <c r="F24" s="82">
        <f t="shared" ref="F24:P24" si="3">F23/17*100</f>
        <v>100</v>
      </c>
      <c r="G24" s="82">
        <f t="shared" si="3"/>
        <v>100</v>
      </c>
      <c r="H24" s="82">
        <f t="shared" si="3"/>
        <v>100</v>
      </c>
      <c r="I24" s="82">
        <f t="shared" si="3"/>
        <v>100</v>
      </c>
      <c r="J24" s="82">
        <f t="shared" si="3"/>
        <v>100</v>
      </c>
      <c r="K24" s="82">
        <f t="shared" si="3"/>
        <v>100</v>
      </c>
      <c r="L24" s="82">
        <f t="shared" si="3"/>
        <v>100</v>
      </c>
      <c r="M24" s="82">
        <f t="shared" si="3"/>
        <v>100</v>
      </c>
      <c r="N24" s="82">
        <f t="shared" si="3"/>
        <v>100</v>
      </c>
      <c r="O24" s="82">
        <f t="shared" si="3"/>
        <v>100</v>
      </c>
      <c r="P24" s="82">
        <f t="shared" si="3"/>
        <v>100</v>
      </c>
      <c r="Q24" s="83">
        <f>Q23/17*100</f>
        <v>100</v>
      </c>
      <c r="R24" s="83">
        <f>R23/17*100</f>
        <v>100</v>
      </c>
    </row>
    <row r="25" spans="1:18" ht="14.25" customHeight="1">
      <c r="A25" s="108" t="s">
        <v>36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</row>
    <row r="26" spans="1:18" ht="15" customHeight="1">
      <c r="A26" s="108" t="s">
        <v>17</v>
      </c>
      <c r="B26" s="108"/>
      <c r="C26" s="108"/>
      <c r="D26" s="9"/>
      <c r="E26" s="109" t="s">
        <v>13</v>
      </c>
      <c r="F26" s="109"/>
      <c r="G26" s="109"/>
      <c r="H26" s="109"/>
      <c r="I26" s="109"/>
      <c r="J26" s="109"/>
      <c r="K26" s="109"/>
      <c r="L26" s="109" t="s">
        <v>16</v>
      </c>
      <c r="M26" s="109"/>
      <c r="N26" s="109"/>
      <c r="O26" s="109"/>
      <c r="P26" s="109"/>
    </row>
    <row r="27" spans="1:18" ht="23.25" customHeight="1" thickBot="1">
      <c r="A27" s="112" t="s">
        <v>4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 t="s">
        <v>11</v>
      </c>
      <c r="M27" s="112"/>
      <c r="N27" s="112"/>
      <c r="O27" s="112"/>
      <c r="P27" s="112"/>
    </row>
    <row r="28" spans="1:18" ht="18.75" customHeight="1" thickBot="1">
      <c r="A28" s="103" t="s">
        <v>0</v>
      </c>
      <c r="B28" s="103" t="s">
        <v>8</v>
      </c>
      <c r="C28" s="95" t="s">
        <v>1</v>
      </c>
      <c r="D28" s="95" t="s">
        <v>2</v>
      </c>
      <c r="E28" s="96" t="s">
        <v>37</v>
      </c>
      <c r="F28" s="97"/>
      <c r="G28" s="96" t="s">
        <v>38</v>
      </c>
      <c r="H28" s="97"/>
      <c r="I28" s="96" t="s">
        <v>39</v>
      </c>
      <c r="J28" s="97"/>
      <c r="K28" s="96" t="s">
        <v>40</v>
      </c>
      <c r="L28" s="97"/>
      <c r="M28" s="98" t="s">
        <v>41</v>
      </c>
      <c r="N28" s="99"/>
      <c r="O28" s="96" t="s">
        <v>42</v>
      </c>
      <c r="P28" s="102"/>
      <c r="Q28" s="130" t="s">
        <v>20</v>
      </c>
      <c r="R28" s="130"/>
    </row>
    <row r="29" spans="1:18" ht="24.75" customHeight="1" thickBot="1">
      <c r="A29" s="103"/>
      <c r="B29" s="103"/>
      <c r="C29" s="95"/>
      <c r="D29" s="95"/>
      <c r="E29" s="21" t="s">
        <v>9</v>
      </c>
      <c r="F29" s="22" t="s">
        <v>10</v>
      </c>
      <c r="G29" s="21" t="s">
        <v>9</v>
      </c>
      <c r="H29" s="22" t="s">
        <v>10</v>
      </c>
      <c r="I29" s="21" t="s">
        <v>9</v>
      </c>
      <c r="J29" s="22" t="s">
        <v>10</v>
      </c>
      <c r="K29" s="21" t="s">
        <v>9</v>
      </c>
      <c r="L29" s="22" t="s">
        <v>10</v>
      </c>
      <c r="M29" s="21" t="s">
        <v>9</v>
      </c>
      <c r="N29" s="22" t="s">
        <v>10</v>
      </c>
      <c r="O29" s="21" t="s">
        <v>9</v>
      </c>
      <c r="P29" s="22" t="s">
        <v>10</v>
      </c>
      <c r="Q29" s="40" t="s">
        <v>9</v>
      </c>
      <c r="R29" s="40" t="s">
        <v>10</v>
      </c>
    </row>
    <row r="30" spans="1:18" ht="24" customHeight="1" thickBot="1">
      <c r="A30" s="100"/>
      <c r="B30" s="100" t="s">
        <v>59</v>
      </c>
      <c r="C30" s="2">
        <v>18</v>
      </c>
      <c r="D30" s="11" t="s">
        <v>60</v>
      </c>
      <c r="E30" s="86">
        <v>1</v>
      </c>
      <c r="F30" s="87">
        <v>1</v>
      </c>
      <c r="G30" s="86"/>
      <c r="H30" s="87"/>
      <c r="I30" s="86"/>
      <c r="J30" s="87"/>
      <c r="K30" s="86"/>
      <c r="L30" s="87"/>
      <c r="M30" s="86"/>
      <c r="N30" s="87"/>
      <c r="O30" s="86"/>
      <c r="P30" s="87"/>
      <c r="Q30" s="41">
        <f>AVERAGE(E30,G30,I30,K30,M30,O30)</f>
        <v>1</v>
      </c>
      <c r="R30" s="41">
        <f>AVERAGE(F30,H30,J30,L30,N30,P30)</f>
        <v>1</v>
      </c>
    </row>
    <row r="31" spans="1:18" ht="24" customHeight="1" thickBot="1">
      <c r="A31" s="101"/>
      <c r="B31" s="101"/>
      <c r="C31" s="2">
        <v>19</v>
      </c>
      <c r="D31" s="6" t="s">
        <v>61</v>
      </c>
      <c r="E31" s="88">
        <v>1</v>
      </c>
      <c r="F31" s="89">
        <v>1</v>
      </c>
      <c r="G31" s="88"/>
      <c r="H31" s="89"/>
      <c r="I31" s="88"/>
      <c r="J31" s="89"/>
      <c r="K31" s="88"/>
      <c r="L31" s="89"/>
      <c r="M31" s="88"/>
      <c r="N31" s="89"/>
      <c r="O31" s="88"/>
      <c r="P31" s="89"/>
      <c r="Q31" s="42">
        <f t="shared" ref="Q31:Q35" si="4">AVERAGE(E31,G31,I31,K31,M31,O31)</f>
        <v>1</v>
      </c>
      <c r="R31" s="42">
        <f t="shared" ref="R31:R35" si="5">AVERAGE(F31,H31,J31,L31,N31,P31)</f>
        <v>1</v>
      </c>
    </row>
    <row r="32" spans="1:18" ht="24" customHeight="1" thickBot="1">
      <c r="A32" s="101"/>
      <c r="B32" s="101"/>
      <c r="C32" s="2">
        <v>20</v>
      </c>
      <c r="D32" s="11" t="s">
        <v>62</v>
      </c>
      <c r="E32" s="88">
        <v>1</v>
      </c>
      <c r="F32" s="89">
        <v>1</v>
      </c>
      <c r="G32" s="88"/>
      <c r="H32" s="89"/>
      <c r="I32" s="88"/>
      <c r="J32" s="89"/>
      <c r="K32" s="88"/>
      <c r="L32" s="89"/>
      <c r="M32" s="88"/>
      <c r="N32" s="89"/>
      <c r="O32" s="88"/>
      <c r="P32" s="89"/>
      <c r="Q32" s="42">
        <f t="shared" si="4"/>
        <v>1</v>
      </c>
      <c r="R32" s="42">
        <f t="shared" si="5"/>
        <v>1</v>
      </c>
    </row>
    <row r="33" spans="1:18" ht="24" customHeight="1" thickBot="1">
      <c r="A33" s="101"/>
      <c r="B33" s="101"/>
      <c r="C33" s="2">
        <v>21</v>
      </c>
      <c r="D33" s="11" t="s">
        <v>63</v>
      </c>
      <c r="E33" s="88">
        <v>1</v>
      </c>
      <c r="F33" s="89">
        <v>1</v>
      </c>
      <c r="G33" s="88"/>
      <c r="H33" s="89"/>
      <c r="I33" s="88"/>
      <c r="J33" s="89"/>
      <c r="K33" s="88"/>
      <c r="L33" s="89"/>
      <c r="M33" s="88"/>
      <c r="N33" s="89"/>
      <c r="O33" s="88"/>
      <c r="P33" s="89"/>
      <c r="Q33" s="42">
        <f t="shared" si="4"/>
        <v>1</v>
      </c>
      <c r="R33" s="42">
        <f t="shared" si="5"/>
        <v>1</v>
      </c>
    </row>
    <row r="34" spans="1:18" ht="24" customHeight="1" thickBot="1">
      <c r="A34" s="101"/>
      <c r="B34" s="101"/>
      <c r="C34" s="2">
        <v>22</v>
      </c>
      <c r="D34" s="11" t="s">
        <v>64</v>
      </c>
      <c r="E34" s="88">
        <v>1</v>
      </c>
      <c r="F34" s="89">
        <v>1</v>
      </c>
      <c r="G34" s="88"/>
      <c r="H34" s="89"/>
      <c r="I34" s="88"/>
      <c r="J34" s="89"/>
      <c r="K34" s="88"/>
      <c r="L34" s="89"/>
      <c r="M34" s="88"/>
      <c r="N34" s="89"/>
      <c r="O34" s="88"/>
      <c r="P34" s="89"/>
      <c r="Q34" s="42">
        <f t="shared" si="4"/>
        <v>1</v>
      </c>
      <c r="R34" s="42">
        <f t="shared" si="5"/>
        <v>1</v>
      </c>
    </row>
    <row r="35" spans="1:18" ht="24" customHeight="1" thickBot="1">
      <c r="A35" s="101"/>
      <c r="B35" s="101"/>
      <c r="C35" s="2">
        <v>23</v>
      </c>
      <c r="D35" s="6" t="s">
        <v>65</v>
      </c>
      <c r="E35" s="88">
        <v>1</v>
      </c>
      <c r="F35" s="89">
        <v>1</v>
      </c>
      <c r="G35" s="88"/>
      <c r="H35" s="89"/>
      <c r="I35" s="88"/>
      <c r="J35" s="89"/>
      <c r="K35" s="88"/>
      <c r="L35" s="89"/>
      <c r="M35" s="88"/>
      <c r="N35" s="89"/>
      <c r="O35" s="88"/>
      <c r="P35" s="89"/>
      <c r="Q35" s="42">
        <f t="shared" si="4"/>
        <v>1</v>
      </c>
      <c r="R35" s="42">
        <f t="shared" si="5"/>
        <v>1</v>
      </c>
    </row>
    <row r="36" spans="1:18" ht="24" customHeight="1" thickBot="1">
      <c r="A36" s="43"/>
      <c r="B36" s="44"/>
      <c r="C36" s="45"/>
      <c r="D36" s="46" t="s">
        <v>132</v>
      </c>
      <c r="E36" s="79">
        <f>SUM(E30:E35)</f>
        <v>6</v>
      </c>
      <c r="F36" s="79">
        <f t="shared" ref="F36:P36" si="6">SUM(F30:F35)</f>
        <v>6</v>
      </c>
      <c r="G36" s="79">
        <f t="shared" si="6"/>
        <v>0</v>
      </c>
      <c r="H36" s="79">
        <f t="shared" si="6"/>
        <v>0</v>
      </c>
      <c r="I36" s="79">
        <f t="shared" si="6"/>
        <v>0</v>
      </c>
      <c r="J36" s="79">
        <f t="shared" si="6"/>
        <v>0</v>
      </c>
      <c r="K36" s="79">
        <f t="shared" si="6"/>
        <v>0</v>
      </c>
      <c r="L36" s="79">
        <f t="shared" si="6"/>
        <v>0</v>
      </c>
      <c r="M36" s="79">
        <f t="shared" si="6"/>
        <v>0</v>
      </c>
      <c r="N36" s="79">
        <f t="shared" si="6"/>
        <v>0</v>
      </c>
      <c r="O36" s="79">
        <f t="shared" si="6"/>
        <v>0</v>
      </c>
      <c r="P36" s="79">
        <f t="shared" si="6"/>
        <v>0</v>
      </c>
      <c r="Q36" s="84">
        <f t="shared" ref="Q36" si="7">AVERAGE(E36,G36,I36,K36,M36,O36)</f>
        <v>1</v>
      </c>
      <c r="R36" s="84">
        <f t="shared" ref="R36" si="8">AVERAGE(F36,H36,J36,L36,N36,P36)</f>
        <v>1</v>
      </c>
    </row>
    <row r="37" spans="1:18" ht="24" customHeight="1" thickBot="1">
      <c r="A37" s="43"/>
      <c r="B37" s="44"/>
      <c r="C37" s="45"/>
      <c r="D37" s="46" t="s">
        <v>21</v>
      </c>
      <c r="E37" s="82">
        <f>E36/6*100</f>
        <v>100</v>
      </c>
      <c r="F37" s="82">
        <f t="shared" ref="F37:P37" si="9">F36/6*100</f>
        <v>100</v>
      </c>
      <c r="G37" s="82">
        <f t="shared" si="9"/>
        <v>0</v>
      </c>
      <c r="H37" s="82">
        <f t="shared" si="9"/>
        <v>0</v>
      </c>
      <c r="I37" s="82">
        <f t="shared" si="9"/>
        <v>0</v>
      </c>
      <c r="J37" s="82">
        <f t="shared" si="9"/>
        <v>0</v>
      </c>
      <c r="K37" s="82">
        <f t="shared" si="9"/>
        <v>0</v>
      </c>
      <c r="L37" s="82">
        <f t="shared" si="9"/>
        <v>0</v>
      </c>
      <c r="M37" s="82">
        <f t="shared" si="9"/>
        <v>0</v>
      </c>
      <c r="N37" s="82">
        <f t="shared" si="9"/>
        <v>0</v>
      </c>
      <c r="O37" s="82">
        <f t="shared" si="9"/>
        <v>0</v>
      </c>
      <c r="P37" s="82">
        <f t="shared" si="9"/>
        <v>0</v>
      </c>
      <c r="Q37" s="85">
        <f t="shared" ref="Q37" si="10">Q36/6*100</f>
        <v>16.666666666666664</v>
      </c>
      <c r="R37" s="85">
        <f t="shared" ref="R37" si="11">R36/6*100</f>
        <v>16.666666666666664</v>
      </c>
    </row>
    <row r="38" spans="1:18" ht="16.5" customHeight="1">
      <c r="A38" s="113" t="s">
        <v>36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</row>
    <row r="39" spans="1:18" ht="18" customHeight="1">
      <c r="A39" s="108" t="s">
        <v>17</v>
      </c>
      <c r="B39" s="108"/>
      <c r="C39" s="108"/>
      <c r="D39" s="76"/>
      <c r="E39" s="109" t="s">
        <v>13</v>
      </c>
      <c r="F39" s="109"/>
      <c r="G39" s="109"/>
      <c r="H39" s="109"/>
      <c r="I39" s="109"/>
      <c r="J39" s="109"/>
      <c r="K39" s="109"/>
      <c r="L39" s="109" t="s">
        <v>16</v>
      </c>
      <c r="M39" s="109"/>
      <c r="N39" s="109"/>
      <c r="O39" s="109"/>
      <c r="P39" s="109"/>
    </row>
    <row r="40" spans="1:18" ht="14.25" customHeight="1" thickBot="1">
      <c r="A40" s="112" t="s">
        <v>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 t="s">
        <v>11</v>
      </c>
      <c r="M40" s="112"/>
      <c r="N40" s="112"/>
      <c r="O40" s="112"/>
      <c r="P40" s="112"/>
    </row>
    <row r="41" spans="1:18" ht="18.75" customHeight="1" thickBot="1">
      <c r="A41" s="103" t="s">
        <v>0</v>
      </c>
      <c r="B41" s="103" t="s">
        <v>8</v>
      </c>
      <c r="C41" s="95" t="s">
        <v>1</v>
      </c>
      <c r="D41" s="95" t="s">
        <v>2</v>
      </c>
      <c r="E41" s="96" t="s">
        <v>37</v>
      </c>
      <c r="F41" s="97"/>
      <c r="G41" s="96" t="s">
        <v>38</v>
      </c>
      <c r="H41" s="97"/>
      <c r="I41" s="96" t="s">
        <v>39</v>
      </c>
      <c r="J41" s="97"/>
      <c r="K41" s="96" t="s">
        <v>40</v>
      </c>
      <c r="L41" s="97"/>
      <c r="M41" s="98" t="s">
        <v>41</v>
      </c>
      <c r="N41" s="99"/>
      <c r="O41" s="96" t="s">
        <v>42</v>
      </c>
      <c r="P41" s="102"/>
      <c r="Q41" s="130" t="s">
        <v>20</v>
      </c>
      <c r="R41" s="130"/>
    </row>
    <row r="42" spans="1:18" ht="21" customHeight="1" thickBot="1">
      <c r="A42" s="103"/>
      <c r="B42" s="103"/>
      <c r="C42" s="95"/>
      <c r="D42" s="95"/>
      <c r="E42" s="21" t="s">
        <v>9</v>
      </c>
      <c r="F42" s="22" t="s">
        <v>10</v>
      </c>
      <c r="G42" s="21" t="s">
        <v>9</v>
      </c>
      <c r="H42" s="22" t="s">
        <v>10</v>
      </c>
      <c r="I42" s="21" t="s">
        <v>9</v>
      </c>
      <c r="J42" s="22" t="s">
        <v>10</v>
      </c>
      <c r="K42" s="21" t="s">
        <v>9</v>
      </c>
      <c r="L42" s="22" t="s">
        <v>10</v>
      </c>
      <c r="M42" s="21" t="s">
        <v>9</v>
      </c>
      <c r="N42" s="22" t="s">
        <v>10</v>
      </c>
      <c r="O42" s="21" t="s">
        <v>9</v>
      </c>
      <c r="P42" s="22" t="s">
        <v>10</v>
      </c>
      <c r="Q42" s="40" t="s">
        <v>9</v>
      </c>
      <c r="R42" s="40" t="s">
        <v>10</v>
      </c>
    </row>
    <row r="43" spans="1:18" ht="27" customHeight="1" thickBot="1">
      <c r="A43" s="114"/>
      <c r="B43" s="101" t="s">
        <v>66</v>
      </c>
      <c r="C43" s="3">
        <v>24</v>
      </c>
      <c r="D43" s="5" t="s">
        <v>67</v>
      </c>
      <c r="E43" s="33">
        <v>1</v>
      </c>
      <c r="F43" s="34"/>
      <c r="G43" s="33"/>
      <c r="H43" s="34"/>
      <c r="I43" s="33"/>
      <c r="J43" s="34"/>
      <c r="K43" s="33"/>
      <c r="L43" s="34"/>
      <c r="M43" s="33"/>
      <c r="N43" s="34"/>
      <c r="O43" s="33"/>
      <c r="P43" s="34"/>
      <c r="Q43" s="41">
        <f>AVERAGE(E43,G43,I43,K43,M43,O43)</f>
        <v>1</v>
      </c>
      <c r="R43" s="41" t="e">
        <f>AVERAGE(F43,H43,J43,L43,N43,P43)</f>
        <v>#DIV/0!</v>
      </c>
    </row>
    <row r="44" spans="1:18" ht="27" customHeight="1" thickBot="1">
      <c r="A44" s="114"/>
      <c r="B44" s="101"/>
      <c r="C44" s="2">
        <v>25</v>
      </c>
      <c r="D44" s="4" t="s">
        <v>68</v>
      </c>
      <c r="E44" s="8">
        <v>1</v>
      </c>
      <c r="F44" s="23"/>
      <c r="G44" s="8"/>
      <c r="H44" s="23"/>
      <c r="I44" s="8"/>
      <c r="J44" s="23"/>
      <c r="K44" s="8"/>
      <c r="L44" s="23"/>
      <c r="M44" s="8"/>
      <c r="N44" s="23"/>
      <c r="O44" s="8"/>
      <c r="P44" s="23"/>
      <c r="Q44" s="42">
        <f t="shared" ref="Q44:Q52" si="12">AVERAGE(E44,G44,I44,K44,M44,O44)</f>
        <v>1</v>
      </c>
      <c r="R44" s="42" t="e">
        <f t="shared" ref="R44:R52" si="13">AVERAGE(F44,H44,J44,L44,N44,P44)</f>
        <v>#DIV/0!</v>
      </c>
    </row>
    <row r="45" spans="1:18" ht="27" customHeight="1" thickBot="1">
      <c r="A45" s="114"/>
      <c r="B45" s="101"/>
      <c r="C45" s="2">
        <v>26</v>
      </c>
      <c r="D45" s="4" t="s">
        <v>69</v>
      </c>
      <c r="E45" s="8">
        <v>1</v>
      </c>
      <c r="F45" s="23"/>
      <c r="G45" s="8"/>
      <c r="H45" s="23"/>
      <c r="I45" s="8"/>
      <c r="J45" s="23"/>
      <c r="K45" s="8"/>
      <c r="L45" s="23"/>
      <c r="M45" s="8"/>
      <c r="N45" s="23"/>
      <c r="O45" s="8"/>
      <c r="P45" s="23"/>
      <c r="Q45" s="42">
        <f t="shared" si="12"/>
        <v>1</v>
      </c>
      <c r="R45" s="42" t="e">
        <f t="shared" si="13"/>
        <v>#DIV/0!</v>
      </c>
    </row>
    <row r="46" spans="1:18" ht="32.25" customHeight="1" thickBot="1">
      <c r="A46" s="114"/>
      <c r="B46" s="101"/>
      <c r="C46" s="2">
        <v>27</v>
      </c>
      <c r="D46" s="4" t="s">
        <v>70</v>
      </c>
      <c r="E46" s="8">
        <v>1</v>
      </c>
      <c r="F46" s="23"/>
      <c r="G46" s="8"/>
      <c r="H46" s="23"/>
      <c r="I46" s="8"/>
      <c r="J46" s="23"/>
      <c r="K46" s="8"/>
      <c r="L46" s="23"/>
      <c r="M46" s="8"/>
      <c r="N46" s="23"/>
      <c r="O46" s="8"/>
      <c r="P46" s="23"/>
      <c r="Q46" s="42">
        <f t="shared" si="12"/>
        <v>1</v>
      </c>
      <c r="R46" s="42" t="e">
        <f t="shared" si="13"/>
        <v>#DIV/0!</v>
      </c>
    </row>
    <row r="47" spans="1:18" ht="33" customHeight="1" thickBot="1">
      <c r="A47" s="114"/>
      <c r="B47" s="101"/>
      <c r="C47" s="2">
        <v>28</v>
      </c>
      <c r="D47" s="4" t="s">
        <v>71</v>
      </c>
      <c r="E47" s="8">
        <v>1</v>
      </c>
      <c r="F47" s="23"/>
      <c r="G47" s="8"/>
      <c r="H47" s="23"/>
      <c r="I47" s="8"/>
      <c r="J47" s="23"/>
      <c r="K47" s="8"/>
      <c r="L47" s="23"/>
      <c r="M47" s="8"/>
      <c r="N47" s="23"/>
      <c r="O47" s="8"/>
      <c r="P47" s="23"/>
      <c r="Q47" s="42">
        <f t="shared" si="12"/>
        <v>1</v>
      </c>
      <c r="R47" s="42" t="e">
        <f t="shared" si="13"/>
        <v>#DIV/0!</v>
      </c>
    </row>
    <row r="48" spans="1:18" ht="27" customHeight="1" thickBot="1">
      <c r="A48" s="114"/>
      <c r="B48" s="101"/>
      <c r="C48" s="2">
        <v>29</v>
      </c>
      <c r="D48" s="4" t="s">
        <v>72</v>
      </c>
      <c r="E48" s="8">
        <v>1</v>
      </c>
      <c r="F48" s="23"/>
      <c r="G48" s="8"/>
      <c r="H48" s="23"/>
      <c r="I48" s="8"/>
      <c r="J48" s="23"/>
      <c r="K48" s="8"/>
      <c r="L48" s="23"/>
      <c r="M48" s="8"/>
      <c r="N48" s="23"/>
      <c r="O48" s="8"/>
      <c r="P48" s="23"/>
      <c r="Q48" s="42">
        <f t="shared" si="12"/>
        <v>1</v>
      </c>
      <c r="R48" s="42" t="e">
        <f t="shared" si="13"/>
        <v>#DIV/0!</v>
      </c>
    </row>
    <row r="49" spans="1:18" ht="27" customHeight="1" thickBot="1">
      <c r="A49" s="114"/>
      <c r="B49" s="101"/>
      <c r="C49" s="2">
        <v>30</v>
      </c>
      <c r="D49" s="4" t="s">
        <v>73</v>
      </c>
      <c r="E49" s="8">
        <v>1</v>
      </c>
      <c r="F49" s="23"/>
      <c r="G49" s="8"/>
      <c r="H49" s="23"/>
      <c r="I49" s="8"/>
      <c r="J49" s="23"/>
      <c r="K49" s="8"/>
      <c r="L49" s="23"/>
      <c r="M49" s="8"/>
      <c r="N49" s="23"/>
      <c r="O49" s="8"/>
      <c r="P49" s="23"/>
      <c r="Q49" s="42">
        <f t="shared" si="12"/>
        <v>1</v>
      </c>
      <c r="R49" s="42" t="e">
        <f t="shared" si="13"/>
        <v>#DIV/0!</v>
      </c>
    </row>
    <row r="50" spans="1:18" ht="27" customHeight="1" thickBot="1">
      <c r="A50" s="114"/>
      <c r="B50" s="101"/>
      <c r="C50" s="2">
        <v>31</v>
      </c>
      <c r="D50" s="4" t="s">
        <v>74</v>
      </c>
      <c r="E50" s="8">
        <v>1</v>
      </c>
      <c r="F50" s="23"/>
      <c r="G50" s="8"/>
      <c r="H50" s="23"/>
      <c r="I50" s="8"/>
      <c r="J50" s="23"/>
      <c r="K50" s="8"/>
      <c r="L50" s="23"/>
      <c r="M50" s="8"/>
      <c r="N50" s="23"/>
      <c r="O50" s="8"/>
      <c r="P50" s="23"/>
      <c r="Q50" s="42">
        <f t="shared" si="12"/>
        <v>1</v>
      </c>
      <c r="R50" s="42" t="e">
        <f t="shared" si="13"/>
        <v>#DIV/0!</v>
      </c>
    </row>
    <row r="51" spans="1:18" ht="27" customHeight="1" thickBot="1">
      <c r="A51" s="114"/>
      <c r="B51" s="101"/>
      <c r="C51" s="2">
        <v>32</v>
      </c>
      <c r="D51" s="4" t="s">
        <v>75</v>
      </c>
      <c r="E51" s="8">
        <v>1</v>
      </c>
      <c r="F51" s="23"/>
      <c r="G51" s="8"/>
      <c r="H51" s="23"/>
      <c r="I51" s="8"/>
      <c r="J51" s="23"/>
      <c r="K51" s="8"/>
      <c r="L51" s="23"/>
      <c r="M51" s="8"/>
      <c r="N51" s="23"/>
      <c r="O51" s="8"/>
      <c r="P51" s="23"/>
      <c r="Q51" s="42">
        <f t="shared" si="12"/>
        <v>1</v>
      </c>
      <c r="R51" s="42" t="e">
        <f t="shared" si="13"/>
        <v>#DIV/0!</v>
      </c>
    </row>
    <row r="52" spans="1:18" ht="27" customHeight="1" thickBot="1">
      <c r="A52" s="114"/>
      <c r="B52" s="101"/>
      <c r="C52" s="2">
        <v>33</v>
      </c>
      <c r="D52" s="4" t="s">
        <v>76</v>
      </c>
      <c r="E52" s="8">
        <v>1</v>
      </c>
      <c r="F52" s="23"/>
      <c r="G52" s="8"/>
      <c r="H52" s="23"/>
      <c r="I52" s="8"/>
      <c r="J52" s="23"/>
      <c r="K52" s="8"/>
      <c r="L52" s="23"/>
      <c r="M52" s="8"/>
      <c r="N52" s="23"/>
      <c r="O52" s="8"/>
      <c r="P52" s="23"/>
      <c r="Q52" s="42">
        <f t="shared" si="12"/>
        <v>1</v>
      </c>
      <c r="R52" s="42" t="e">
        <f t="shared" si="13"/>
        <v>#DIV/0!</v>
      </c>
    </row>
    <row r="53" spans="1:18" ht="27" customHeight="1" thickBot="1">
      <c r="A53" s="114"/>
      <c r="B53" s="101"/>
      <c r="C53" s="2">
        <v>34</v>
      </c>
      <c r="D53" s="4" t="s">
        <v>77</v>
      </c>
      <c r="E53" s="8">
        <v>1</v>
      </c>
      <c r="F53" s="23"/>
      <c r="G53" s="8"/>
      <c r="H53" s="23"/>
      <c r="I53" s="8"/>
      <c r="J53" s="23"/>
      <c r="K53" s="8"/>
      <c r="L53" s="23"/>
      <c r="M53" s="8"/>
      <c r="N53" s="23"/>
      <c r="O53" s="8"/>
      <c r="P53" s="23"/>
      <c r="Q53" s="42">
        <f t="shared" ref="Q53" si="14">AVERAGE(E53,G53,I53,K53,M53,O53)</f>
        <v>1</v>
      </c>
      <c r="R53" s="42" t="e">
        <f t="shared" ref="R53" si="15">AVERAGE(F53,H53,J53,L53,N53,P53)</f>
        <v>#DIV/0!</v>
      </c>
    </row>
    <row r="54" spans="1:18" ht="27" customHeight="1" thickBot="1">
      <c r="A54" s="43"/>
      <c r="B54" s="44"/>
      <c r="C54" s="45"/>
      <c r="D54" s="46" t="s">
        <v>133</v>
      </c>
      <c r="E54" s="47">
        <f>SUM(E43:E53)</f>
        <v>11</v>
      </c>
      <c r="F54" s="47">
        <f ca="1">F54</f>
        <v>0</v>
      </c>
      <c r="G54" s="47">
        <f t="shared" ref="G54:P54" si="16">SUM(G6:G22,G30:G35,G43:G53)</f>
        <v>17</v>
      </c>
      <c r="H54" s="47">
        <f t="shared" si="16"/>
        <v>17</v>
      </c>
      <c r="I54" s="47">
        <f t="shared" si="16"/>
        <v>17</v>
      </c>
      <c r="J54" s="47">
        <f t="shared" si="16"/>
        <v>17</v>
      </c>
      <c r="K54" s="47">
        <f t="shared" si="16"/>
        <v>17</v>
      </c>
      <c r="L54" s="47">
        <f t="shared" si="16"/>
        <v>17</v>
      </c>
      <c r="M54" s="47">
        <f t="shared" si="16"/>
        <v>17</v>
      </c>
      <c r="N54" s="47">
        <f t="shared" si="16"/>
        <v>17</v>
      </c>
      <c r="O54" s="47">
        <f t="shared" si="16"/>
        <v>17</v>
      </c>
      <c r="P54" s="47">
        <f t="shared" si="16"/>
        <v>17</v>
      </c>
      <c r="Q54" s="48">
        <f>SUM(E54,G54,I54,K54,M54,O54)</f>
        <v>96</v>
      </c>
      <c r="R54" s="48">
        <f ca="1">SUM(F54,H54,J54,L54,N54,P54)</f>
        <v>0</v>
      </c>
    </row>
    <row r="55" spans="1:18" ht="27" customHeight="1" thickBot="1">
      <c r="A55" s="43"/>
      <c r="B55" s="44"/>
      <c r="C55" s="45"/>
      <c r="D55" s="46" t="s">
        <v>21</v>
      </c>
      <c r="E55" s="49" t="e">
        <f>V57:V58F54=E54/11*100</f>
        <v>#NAME?</v>
      </c>
      <c r="F55" s="49">
        <f ca="1">F54/49*100</f>
        <v>0</v>
      </c>
      <c r="G55" s="49">
        <f t="shared" ref="G55:P55" si="17">G54/49*100</f>
        <v>34.693877551020407</v>
      </c>
      <c r="H55" s="49">
        <f t="shared" si="17"/>
        <v>34.693877551020407</v>
      </c>
      <c r="I55" s="49">
        <f t="shared" si="17"/>
        <v>34.693877551020407</v>
      </c>
      <c r="J55" s="49">
        <f t="shared" si="17"/>
        <v>34.693877551020407</v>
      </c>
      <c r="K55" s="49">
        <f t="shared" si="17"/>
        <v>34.693877551020407</v>
      </c>
      <c r="L55" s="49">
        <f t="shared" si="17"/>
        <v>34.693877551020407</v>
      </c>
      <c r="M55" s="49">
        <f t="shared" si="17"/>
        <v>34.693877551020407</v>
      </c>
      <c r="N55" s="49">
        <f t="shared" si="17"/>
        <v>34.693877551020407</v>
      </c>
      <c r="O55" s="49">
        <f t="shared" si="17"/>
        <v>34.693877551020407</v>
      </c>
      <c r="P55" s="49">
        <f t="shared" si="17"/>
        <v>34.693877551020407</v>
      </c>
      <c r="Q55" s="50">
        <f>Q54/49*100</f>
        <v>195.91836734693877</v>
      </c>
      <c r="R55" s="50">
        <f ca="1">R54/49*100</f>
        <v>65.306122448979593</v>
      </c>
    </row>
    <row r="56" spans="1:18" ht="14.25" customHeight="1">
      <c r="A56" s="108" t="s">
        <v>43</v>
      </c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18" ht="13.5" customHeight="1">
      <c r="A57" s="108" t="s">
        <v>17</v>
      </c>
      <c r="B57" s="108"/>
      <c r="C57" s="108"/>
      <c r="D57" s="9"/>
      <c r="E57" s="109" t="s">
        <v>13</v>
      </c>
      <c r="F57" s="109"/>
      <c r="G57" s="109"/>
      <c r="H57" s="109"/>
      <c r="I57" s="109"/>
      <c r="J57" s="109"/>
      <c r="K57" s="109"/>
      <c r="L57" s="109" t="s">
        <v>16</v>
      </c>
      <c r="M57" s="109"/>
      <c r="N57" s="109"/>
      <c r="O57" s="109"/>
      <c r="P57" s="109"/>
    </row>
    <row r="58" spans="1:18" ht="24" customHeight="1" thickBot="1">
      <c r="A58" s="112" t="s">
        <v>4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 t="s">
        <v>11</v>
      </c>
      <c r="M58" s="112"/>
      <c r="N58" s="112"/>
      <c r="O58" s="112"/>
      <c r="P58" s="112"/>
    </row>
    <row r="59" spans="1:18" ht="18" customHeight="1" thickBot="1">
      <c r="A59" s="103" t="s">
        <v>0</v>
      </c>
      <c r="B59" s="103" t="s">
        <v>8</v>
      </c>
      <c r="C59" s="95" t="s">
        <v>1</v>
      </c>
      <c r="D59" s="95" t="s">
        <v>2</v>
      </c>
      <c r="E59" s="96" t="s">
        <v>37</v>
      </c>
      <c r="F59" s="97"/>
      <c r="G59" s="96" t="s">
        <v>38</v>
      </c>
      <c r="H59" s="97"/>
      <c r="I59" s="96" t="s">
        <v>39</v>
      </c>
      <c r="J59" s="97"/>
      <c r="K59" s="96" t="s">
        <v>40</v>
      </c>
      <c r="L59" s="97"/>
      <c r="M59" s="98" t="s">
        <v>41</v>
      </c>
      <c r="N59" s="99"/>
      <c r="O59" s="96" t="s">
        <v>42</v>
      </c>
      <c r="P59" s="102"/>
      <c r="Q59" s="130" t="s">
        <v>20</v>
      </c>
      <c r="R59" s="130"/>
    </row>
    <row r="60" spans="1:18" ht="17.25" customHeight="1" thickBot="1">
      <c r="A60" s="104"/>
      <c r="B60" s="103"/>
      <c r="C60" s="95"/>
      <c r="D60" s="95"/>
      <c r="E60" s="21" t="s">
        <v>9</v>
      </c>
      <c r="F60" s="22" t="s">
        <v>10</v>
      </c>
      <c r="G60" s="21" t="s">
        <v>9</v>
      </c>
      <c r="H60" s="22" t="s">
        <v>10</v>
      </c>
      <c r="I60" s="21" t="s">
        <v>9</v>
      </c>
      <c r="J60" s="22" t="s">
        <v>10</v>
      </c>
      <c r="K60" s="21" t="s">
        <v>9</v>
      </c>
      <c r="L60" s="22" t="s">
        <v>10</v>
      </c>
      <c r="M60" s="21" t="s">
        <v>9</v>
      </c>
      <c r="N60" s="22" t="s">
        <v>10</v>
      </c>
      <c r="O60" s="21" t="s">
        <v>9</v>
      </c>
      <c r="P60" s="22" t="s">
        <v>10</v>
      </c>
      <c r="Q60" s="40" t="s">
        <v>9</v>
      </c>
      <c r="R60" s="40" t="s">
        <v>10</v>
      </c>
    </row>
    <row r="61" spans="1:18" ht="18" customHeight="1" thickBot="1">
      <c r="A61" s="131" t="s">
        <v>134</v>
      </c>
      <c r="B61" s="116" t="s">
        <v>78</v>
      </c>
      <c r="C61" s="3">
        <v>35</v>
      </c>
      <c r="D61" s="5" t="s">
        <v>84</v>
      </c>
      <c r="E61" s="33">
        <v>1</v>
      </c>
      <c r="F61" s="34"/>
      <c r="G61" s="33"/>
      <c r="H61" s="34"/>
      <c r="I61" s="33"/>
      <c r="J61" s="34"/>
      <c r="K61" s="33"/>
      <c r="L61" s="34"/>
      <c r="M61" s="33"/>
      <c r="N61" s="34"/>
      <c r="O61" s="33"/>
      <c r="P61" s="34"/>
      <c r="Q61" s="41">
        <f>AVERAGE(E61,G61,I61,K61,M61,O61)</f>
        <v>1</v>
      </c>
      <c r="R61" s="41" t="e">
        <f>AVERAGE(F61,H61,J61,L61,N61,P61)</f>
        <v>#DIV/0!</v>
      </c>
    </row>
    <row r="62" spans="1:18" ht="18" customHeight="1" thickBot="1">
      <c r="A62" s="131"/>
      <c r="B62" s="116"/>
      <c r="C62" s="2">
        <v>36</v>
      </c>
      <c r="D62" s="4" t="s">
        <v>85</v>
      </c>
      <c r="E62" s="91">
        <v>1</v>
      </c>
      <c r="F62" s="23"/>
      <c r="G62" s="8"/>
      <c r="H62" s="23"/>
      <c r="I62" s="8"/>
      <c r="J62" s="23"/>
      <c r="K62" s="8"/>
      <c r="L62" s="23"/>
      <c r="M62" s="8"/>
      <c r="N62" s="23"/>
      <c r="O62" s="8"/>
      <c r="P62" s="23"/>
      <c r="Q62" s="42">
        <f t="shared" ref="Q62:Q70" si="18">AVERAGE(E62,G62,I62,K62,M62,O62)</f>
        <v>1</v>
      </c>
      <c r="R62" s="42" t="e">
        <f t="shared" ref="R62:R70" si="19">AVERAGE(F62,H62,J62,L62,N62,P62)</f>
        <v>#DIV/0!</v>
      </c>
    </row>
    <row r="63" spans="1:18" ht="18" customHeight="1" thickBot="1">
      <c r="A63" s="131"/>
      <c r="B63" s="116"/>
      <c r="C63" s="2">
        <v>37</v>
      </c>
      <c r="D63" s="4" t="s">
        <v>19</v>
      </c>
      <c r="E63" s="91">
        <v>1</v>
      </c>
      <c r="F63" s="23"/>
      <c r="G63" s="8"/>
      <c r="H63" s="23"/>
      <c r="I63" s="8"/>
      <c r="J63" s="23"/>
      <c r="K63" s="8"/>
      <c r="L63" s="23"/>
      <c r="M63" s="8"/>
      <c r="N63" s="23"/>
      <c r="O63" s="8"/>
      <c r="P63" s="23"/>
      <c r="Q63" s="42">
        <f t="shared" si="18"/>
        <v>1</v>
      </c>
      <c r="R63" s="42" t="e">
        <f t="shared" si="19"/>
        <v>#DIV/0!</v>
      </c>
    </row>
    <row r="64" spans="1:18" ht="30.75" customHeight="1" thickBot="1">
      <c r="A64" s="131"/>
      <c r="B64" s="116"/>
      <c r="C64" s="2">
        <v>38</v>
      </c>
      <c r="D64" s="4" t="s">
        <v>86</v>
      </c>
      <c r="E64" s="91">
        <v>1</v>
      </c>
      <c r="F64" s="23"/>
      <c r="G64" s="8"/>
      <c r="H64" s="23"/>
      <c r="I64" s="8"/>
      <c r="J64" s="23"/>
      <c r="K64" s="8"/>
      <c r="L64" s="23"/>
      <c r="M64" s="8"/>
      <c r="N64" s="23"/>
      <c r="O64" s="8"/>
      <c r="P64" s="23"/>
      <c r="Q64" s="42">
        <f t="shared" si="18"/>
        <v>1</v>
      </c>
      <c r="R64" s="42" t="e">
        <f t="shared" si="19"/>
        <v>#DIV/0!</v>
      </c>
    </row>
    <row r="65" spans="1:18" ht="18" customHeight="1" thickBot="1">
      <c r="A65" s="131"/>
      <c r="B65" s="117"/>
      <c r="C65" s="14">
        <v>39</v>
      </c>
      <c r="D65" s="18" t="s">
        <v>87</v>
      </c>
      <c r="E65" s="92">
        <v>1</v>
      </c>
      <c r="F65" s="30"/>
      <c r="G65" s="15"/>
      <c r="H65" s="30"/>
      <c r="I65" s="15"/>
      <c r="J65" s="30"/>
      <c r="K65" s="15"/>
      <c r="L65" s="30"/>
      <c r="M65" s="15"/>
      <c r="N65" s="30"/>
      <c r="O65" s="15"/>
      <c r="P65" s="30"/>
      <c r="Q65" s="42">
        <f t="shared" si="18"/>
        <v>1</v>
      </c>
      <c r="R65" s="42" t="e">
        <f t="shared" si="19"/>
        <v>#DIV/0!</v>
      </c>
    </row>
    <row r="66" spans="1:18" ht="18.75" customHeight="1" thickTop="1" thickBot="1">
      <c r="A66" s="131"/>
      <c r="B66" s="116" t="s">
        <v>79</v>
      </c>
      <c r="C66" s="3">
        <v>40</v>
      </c>
      <c r="D66" s="5" t="s">
        <v>88</v>
      </c>
      <c r="E66" s="93">
        <v>1</v>
      </c>
      <c r="F66" s="29"/>
      <c r="G66" s="13"/>
      <c r="H66" s="29"/>
      <c r="I66" s="13"/>
      <c r="J66" s="29"/>
      <c r="K66" s="13"/>
      <c r="L66" s="29"/>
      <c r="M66" s="13"/>
      <c r="N66" s="29"/>
      <c r="O66" s="13"/>
      <c r="P66" s="29"/>
      <c r="Q66" s="42">
        <f t="shared" si="18"/>
        <v>1</v>
      </c>
      <c r="R66" s="42" t="e">
        <f t="shared" si="19"/>
        <v>#DIV/0!</v>
      </c>
    </row>
    <row r="67" spans="1:18" ht="17.25" customHeight="1" thickBot="1">
      <c r="A67" s="131"/>
      <c r="B67" s="116"/>
      <c r="C67" s="2">
        <v>41</v>
      </c>
      <c r="D67" s="4" t="s">
        <v>89</v>
      </c>
      <c r="E67" s="91">
        <v>1</v>
      </c>
      <c r="F67" s="23"/>
      <c r="G67" s="8"/>
      <c r="H67" s="23"/>
      <c r="I67" s="8"/>
      <c r="J67" s="23"/>
      <c r="K67" s="8"/>
      <c r="L67" s="23"/>
      <c r="M67" s="8"/>
      <c r="N67" s="23"/>
      <c r="O67" s="8"/>
      <c r="P67" s="23"/>
      <c r="Q67" s="42">
        <f t="shared" si="18"/>
        <v>1</v>
      </c>
      <c r="R67" s="42" t="e">
        <f t="shared" si="19"/>
        <v>#DIV/0!</v>
      </c>
    </row>
    <row r="68" spans="1:18" ht="24" customHeight="1" thickBot="1">
      <c r="A68" s="131"/>
      <c r="B68" s="116"/>
      <c r="C68" s="2">
        <v>42</v>
      </c>
      <c r="D68" s="4" t="s">
        <v>90</v>
      </c>
      <c r="E68" s="91">
        <v>1</v>
      </c>
      <c r="F68" s="23"/>
      <c r="G68" s="8"/>
      <c r="H68" s="23"/>
      <c r="I68" s="8"/>
      <c r="J68" s="23"/>
      <c r="K68" s="8"/>
      <c r="L68" s="23"/>
      <c r="M68" s="8"/>
      <c r="N68" s="23"/>
      <c r="O68" s="8"/>
      <c r="P68" s="23"/>
      <c r="Q68" s="42">
        <f t="shared" si="18"/>
        <v>1</v>
      </c>
      <c r="R68" s="42" t="e">
        <f t="shared" si="19"/>
        <v>#DIV/0!</v>
      </c>
    </row>
    <row r="69" spans="1:18" ht="18" customHeight="1" thickBot="1">
      <c r="A69" s="131"/>
      <c r="B69" s="116"/>
      <c r="C69" s="2">
        <v>43</v>
      </c>
      <c r="D69" s="4" t="s">
        <v>91</v>
      </c>
      <c r="E69" s="91">
        <v>1</v>
      </c>
      <c r="F69" s="23"/>
      <c r="G69" s="8"/>
      <c r="H69" s="23"/>
      <c r="I69" s="8"/>
      <c r="J69" s="23"/>
      <c r="K69" s="8"/>
      <c r="L69" s="23"/>
      <c r="M69" s="8"/>
      <c r="N69" s="23"/>
      <c r="O69" s="8"/>
      <c r="P69" s="23"/>
      <c r="Q69" s="42">
        <f t="shared" si="18"/>
        <v>1</v>
      </c>
      <c r="R69" s="42" t="e">
        <f t="shared" si="19"/>
        <v>#DIV/0!</v>
      </c>
    </row>
    <row r="70" spans="1:18" ht="18" customHeight="1" thickBot="1">
      <c r="A70" s="131"/>
      <c r="B70" s="117"/>
      <c r="C70" s="14">
        <v>44</v>
      </c>
      <c r="D70" s="18" t="s">
        <v>92</v>
      </c>
      <c r="E70" s="92">
        <v>1</v>
      </c>
      <c r="F70" s="30"/>
      <c r="G70" s="15"/>
      <c r="H70" s="30"/>
      <c r="I70" s="15"/>
      <c r="J70" s="30"/>
      <c r="K70" s="15"/>
      <c r="L70" s="30"/>
      <c r="M70" s="15"/>
      <c r="N70" s="30"/>
      <c r="O70" s="15"/>
      <c r="P70" s="30"/>
      <c r="Q70" s="42">
        <f t="shared" si="18"/>
        <v>1</v>
      </c>
      <c r="R70" s="42" t="e">
        <f t="shared" si="19"/>
        <v>#DIV/0!</v>
      </c>
    </row>
    <row r="71" spans="1:18" ht="18" customHeight="1" thickTop="1" thickBot="1">
      <c r="A71" s="131"/>
      <c r="B71" s="116" t="s">
        <v>80</v>
      </c>
      <c r="C71" s="3">
        <v>45</v>
      </c>
      <c r="D71" s="5" t="s">
        <v>93</v>
      </c>
      <c r="E71" s="93">
        <v>1</v>
      </c>
      <c r="F71" s="29"/>
      <c r="G71" s="13"/>
      <c r="H71" s="29"/>
      <c r="I71" s="13"/>
      <c r="J71" s="29"/>
      <c r="K71" s="13"/>
      <c r="L71" s="29"/>
      <c r="M71" s="13"/>
      <c r="N71" s="29"/>
      <c r="O71" s="13"/>
      <c r="P71" s="29"/>
      <c r="Q71" s="42">
        <f t="shared" ref="Q71:Q81" si="20">AVERAGE(E71,G71,I71,K71,M71,O71)</f>
        <v>1</v>
      </c>
      <c r="R71" s="42" t="e">
        <f t="shared" ref="R71:R81" si="21">AVERAGE(F71,H71,J71,L71,N71,P71)</f>
        <v>#DIV/0!</v>
      </c>
    </row>
    <row r="72" spans="1:18" ht="18" customHeight="1" thickBot="1">
      <c r="A72" s="131"/>
      <c r="B72" s="116"/>
      <c r="C72" s="2">
        <v>46</v>
      </c>
      <c r="D72" s="12" t="s">
        <v>94</v>
      </c>
      <c r="E72" s="91">
        <v>1</v>
      </c>
      <c r="F72" s="23"/>
      <c r="G72" s="8"/>
      <c r="H72" s="23"/>
      <c r="I72" s="8"/>
      <c r="J72" s="23"/>
      <c r="K72" s="8"/>
      <c r="L72" s="23"/>
      <c r="M72" s="8"/>
      <c r="N72" s="23"/>
      <c r="O72" s="8"/>
      <c r="P72" s="23"/>
      <c r="Q72" s="42">
        <f t="shared" si="20"/>
        <v>1</v>
      </c>
      <c r="R72" s="42" t="e">
        <f t="shared" si="21"/>
        <v>#DIV/0!</v>
      </c>
    </row>
    <row r="73" spans="1:18" ht="18" customHeight="1" thickBot="1">
      <c r="A73" s="131"/>
      <c r="B73" s="116"/>
      <c r="C73" s="2">
        <v>47</v>
      </c>
      <c r="D73" s="37" t="s">
        <v>96</v>
      </c>
      <c r="E73" s="91">
        <v>1</v>
      </c>
      <c r="F73" s="23"/>
      <c r="G73" s="8"/>
      <c r="H73" s="23"/>
      <c r="I73" s="8"/>
      <c r="J73" s="23"/>
      <c r="K73" s="8"/>
      <c r="L73" s="23"/>
      <c r="M73" s="8"/>
      <c r="N73" s="23"/>
      <c r="O73" s="8"/>
      <c r="P73" s="23"/>
      <c r="Q73" s="42">
        <f t="shared" si="20"/>
        <v>1</v>
      </c>
      <c r="R73" s="42" t="e">
        <f t="shared" si="21"/>
        <v>#DIV/0!</v>
      </c>
    </row>
    <row r="74" spans="1:18" ht="18" customHeight="1" thickBot="1">
      <c r="A74" s="131"/>
      <c r="B74" s="116"/>
      <c r="C74" s="2">
        <v>48</v>
      </c>
      <c r="D74" s="4" t="s">
        <v>95</v>
      </c>
      <c r="E74" s="91">
        <v>1</v>
      </c>
      <c r="F74" s="23"/>
      <c r="G74" s="8"/>
      <c r="H74" s="23"/>
      <c r="I74" s="8"/>
      <c r="J74" s="23"/>
      <c r="K74" s="8"/>
      <c r="L74" s="23"/>
      <c r="M74" s="8"/>
      <c r="N74" s="23"/>
      <c r="O74" s="8"/>
      <c r="P74" s="23"/>
      <c r="Q74" s="42">
        <f t="shared" si="20"/>
        <v>1</v>
      </c>
      <c r="R74" s="42" t="e">
        <f t="shared" si="21"/>
        <v>#DIV/0!</v>
      </c>
    </row>
    <row r="75" spans="1:18" ht="18" customHeight="1" thickBot="1">
      <c r="A75" s="131"/>
      <c r="B75" s="116"/>
      <c r="C75" s="2">
        <v>49</v>
      </c>
      <c r="D75" s="4" t="s">
        <v>97</v>
      </c>
      <c r="E75" s="91">
        <v>1</v>
      </c>
      <c r="F75" s="23"/>
      <c r="G75" s="8"/>
      <c r="H75" s="23"/>
      <c r="I75" s="8"/>
      <c r="J75" s="23"/>
      <c r="K75" s="8"/>
      <c r="L75" s="23"/>
      <c r="M75" s="8"/>
      <c r="N75" s="23"/>
      <c r="O75" s="8"/>
      <c r="P75" s="23"/>
      <c r="Q75" s="42">
        <f t="shared" si="20"/>
        <v>1</v>
      </c>
      <c r="R75" s="42" t="e">
        <f t="shared" si="21"/>
        <v>#DIV/0!</v>
      </c>
    </row>
    <row r="76" spans="1:18" ht="21" customHeight="1" thickBot="1">
      <c r="A76" s="131"/>
      <c r="B76" s="117"/>
      <c r="C76" s="14">
        <v>50</v>
      </c>
      <c r="D76" s="18" t="s">
        <v>101</v>
      </c>
      <c r="E76" s="31">
        <v>1</v>
      </c>
      <c r="F76" s="32"/>
      <c r="G76" s="31"/>
      <c r="H76" s="32"/>
      <c r="I76" s="31"/>
      <c r="J76" s="32"/>
      <c r="K76" s="31"/>
      <c r="L76" s="32"/>
      <c r="M76" s="31"/>
      <c r="N76" s="32"/>
      <c r="O76" s="31"/>
      <c r="P76" s="32"/>
      <c r="Q76" s="42">
        <f t="shared" si="20"/>
        <v>1</v>
      </c>
      <c r="R76" s="42" t="e">
        <f t="shared" si="21"/>
        <v>#DIV/0!</v>
      </c>
    </row>
    <row r="77" spans="1:18" ht="18.75" customHeight="1" thickTop="1" thickBot="1">
      <c r="A77" s="131"/>
      <c r="B77" s="118" t="s">
        <v>81</v>
      </c>
      <c r="C77" s="16">
        <v>51</v>
      </c>
      <c r="D77" s="38" t="s">
        <v>98</v>
      </c>
      <c r="E77" s="94">
        <v>1</v>
      </c>
      <c r="F77" s="39"/>
      <c r="G77" s="17"/>
      <c r="H77" s="39"/>
      <c r="I77" s="17"/>
      <c r="J77" s="39"/>
      <c r="K77" s="17"/>
      <c r="L77" s="39"/>
      <c r="M77" s="17"/>
      <c r="N77" s="39"/>
      <c r="O77" s="17"/>
      <c r="P77" s="39"/>
      <c r="Q77" s="42">
        <f t="shared" si="20"/>
        <v>1</v>
      </c>
      <c r="R77" s="42" t="e">
        <f t="shared" si="21"/>
        <v>#DIV/0!</v>
      </c>
    </row>
    <row r="78" spans="1:18" ht="18.75" customHeight="1" thickBot="1">
      <c r="A78" s="131"/>
      <c r="B78" s="119"/>
      <c r="C78" s="2">
        <v>52</v>
      </c>
      <c r="D78" s="12" t="s">
        <v>100</v>
      </c>
      <c r="E78" s="91">
        <v>1</v>
      </c>
      <c r="F78" s="23"/>
      <c r="G78" s="8"/>
      <c r="H78" s="23"/>
      <c r="I78" s="8"/>
      <c r="J78" s="23"/>
      <c r="K78" s="8"/>
      <c r="L78" s="23"/>
      <c r="M78" s="8"/>
      <c r="N78" s="23"/>
      <c r="O78" s="8"/>
      <c r="P78" s="23"/>
      <c r="Q78" s="42">
        <f t="shared" si="20"/>
        <v>1</v>
      </c>
      <c r="R78" s="42" t="e">
        <f t="shared" si="21"/>
        <v>#DIV/0!</v>
      </c>
    </row>
    <row r="79" spans="1:18" ht="22.5" customHeight="1" thickBot="1">
      <c r="A79" s="131"/>
      <c r="B79" s="119"/>
      <c r="C79" s="2">
        <v>53</v>
      </c>
      <c r="D79" s="4" t="s">
        <v>102</v>
      </c>
      <c r="E79" s="91">
        <v>1</v>
      </c>
      <c r="F79" s="23"/>
      <c r="G79" s="8"/>
      <c r="H79" s="23"/>
      <c r="I79" s="8"/>
      <c r="J79" s="23"/>
      <c r="K79" s="8"/>
      <c r="L79" s="23"/>
      <c r="M79" s="8"/>
      <c r="N79" s="23"/>
      <c r="O79" s="8"/>
      <c r="P79" s="23"/>
      <c r="Q79" s="42">
        <f t="shared" si="20"/>
        <v>1</v>
      </c>
      <c r="R79" s="42" t="e">
        <f t="shared" si="21"/>
        <v>#DIV/0!</v>
      </c>
    </row>
    <row r="80" spans="1:18" ht="19.5" customHeight="1" thickBot="1">
      <c r="A80" s="131"/>
      <c r="B80" s="119"/>
      <c r="C80" s="2">
        <v>54</v>
      </c>
      <c r="D80" s="4" t="s">
        <v>99</v>
      </c>
      <c r="E80" s="91">
        <v>1</v>
      </c>
      <c r="F80" s="23"/>
      <c r="G80" s="8"/>
      <c r="H80" s="23"/>
      <c r="I80" s="8"/>
      <c r="J80" s="23"/>
      <c r="K80" s="8"/>
      <c r="L80" s="23"/>
      <c r="M80" s="8"/>
      <c r="N80" s="23"/>
      <c r="O80" s="8"/>
      <c r="P80" s="23"/>
      <c r="Q80" s="42">
        <f t="shared" si="20"/>
        <v>1</v>
      </c>
      <c r="R80" s="42" t="e">
        <f t="shared" si="21"/>
        <v>#DIV/0!</v>
      </c>
    </row>
    <row r="81" spans="1:559" ht="18" customHeight="1" thickBot="1">
      <c r="A81" s="131"/>
      <c r="B81" s="120"/>
      <c r="C81" s="14">
        <v>55</v>
      </c>
      <c r="D81" s="18" t="s">
        <v>103</v>
      </c>
      <c r="E81" s="92">
        <v>1</v>
      </c>
      <c r="F81" s="30"/>
      <c r="G81" s="15"/>
      <c r="H81" s="30"/>
      <c r="I81" s="15"/>
      <c r="J81" s="30"/>
      <c r="K81" s="15"/>
      <c r="L81" s="30"/>
      <c r="M81" s="15"/>
      <c r="N81" s="30"/>
      <c r="O81" s="15"/>
      <c r="P81" s="30"/>
      <c r="Q81" s="42">
        <f t="shared" si="20"/>
        <v>1</v>
      </c>
      <c r="R81" s="42" t="e">
        <f t="shared" si="21"/>
        <v>#DIV/0!</v>
      </c>
    </row>
    <row r="82" spans="1:559" ht="18" customHeight="1" thickTop="1" thickBot="1">
      <c r="A82" s="131"/>
      <c r="B82" s="51"/>
      <c r="C82" s="45"/>
      <c r="D82" s="46" t="s">
        <v>22</v>
      </c>
      <c r="E82" s="47">
        <f>SUM(E61:E81)</f>
        <v>21</v>
      </c>
      <c r="F82" s="47">
        <f t="shared" ref="F82:P82" si="22">SUM(F61:F81)</f>
        <v>0</v>
      </c>
      <c r="G82" s="47">
        <f t="shared" si="22"/>
        <v>0</v>
      </c>
      <c r="H82" s="47">
        <f t="shared" si="22"/>
        <v>0</v>
      </c>
      <c r="I82" s="47">
        <f t="shared" si="22"/>
        <v>0</v>
      </c>
      <c r="J82" s="47">
        <f t="shared" si="22"/>
        <v>0</v>
      </c>
      <c r="K82" s="47">
        <f t="shared" si="22"/>
        <v>0</v>
      </c>
      <c r="L82" s="47">
        <f t="shared" si="22"/>
        <v>0</v>
      </c>
      <c r="M82" s="47">
        <f t="shared" si="22"/>
        <v>0</v>
      </c>
      <c r="N82" s="47">
        <f t="shared" si="22"/>
        <v>0</v>
      </c>
      <c r="O82" s="47">
        <f t="shared" si="22"/>
        <v>0</v>
      </c>
      <c r="P82" s="47">
        <f t="shared" si="22"/>
        <v>0</v>
      </c>
      <c r="Q82" s="48">
        <f>SUM(E82,G82,I82,K82,M82,O82)</f>
        <v>21</v>
      </c>
      <c r="R82" s="48">
        <f>SUM(F82,H82,J82,L82,N82,P82)</f>
        <v>0</v>
      </c>
    </row>
    <row r="83" spans="1:559" ht="18" customHeight="1" thickBot="1">
      <c r="A83" s="131"/>
      <c r="B83" s="51"/>
      <c r="C83" s="45"/>
      <c r="D83" s="46" t="s">
        <v>21</v>
      </c>
      <c r="E83" s="47">
        <f>E82/21*100</f>
        <v>100</v>
      </c>
      <c r="F83" s="47">
        <f t="shared" ref="F83:P83" si="23">F82/21*100</f>
        <v>0</v>
      </c>
      <c r="G83" s="47">
        <f t="shared" si="23"/>
        <v>0</v>
      </c>
      <c r="H83" s="47">
        <f t="shared" si="23"/>
        <v>0</v>
      </c>
      <c r="I83" s="47">
        <f t="shared" si="23"/>
        <v>0</v>
      </c>
      <c r="J83" s="47">
        <f t="shared" si="23"/>
        <v>0</v>
      </c>
      <c r="K83" s="47">
        <f t="shared" si="23"/>
        <v>0</v>
      </c>
      <c r="L83" s="47">
        <f t="shared" si="23"/>
        <v>0</v>
      </c>
      <c r="M83" s="47">
        <f t="shared" si="23"/>
        <v>0</v>
      </c>
      <c r="N83" s="47">
        <f t="shared" si="23"/>
        <v>0</v>
      </c>
      <c r="O83" s="47">
        <f t="shared" si="23"/>
        <v>0</v>
      </c>
      <c r="P83" s="47">
        <f t="shared" si="23"/>
        <v>0</v>
      </c>
      <c r="Q83" s="50">
        <f>Q82/21*100</f>
        <v>100</v>
      </c>
      <c r="R83" s="50">
        <f>R82/21*100</f>
        <v>0</v>
      </c>
    </row>
    <row r="84" spans="1:559" ht="21" customHeight="1">
      <c r="A84" s="108" t="s">
        <v>36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</row>
    <row r="85" spans="1:559" ht="21" customHeight="1">
      <c r="A85" s="108" t="s">
        <v>17</v>
      </c>
      <c r="B85" s="108"/>
      <c r="C85" s="108"/>
      <c r="D85" s="9"/>
      <c r="E85" s="109" t="s">
        <v>13</v>
      </c>
      <c r="F85" s="109"/>
      <c r="G85" s="109"/>
      <c r="H85" s="109"/>
      <c r="I85" s="109"/>
      <c r="J85" s="109"/>
      <c r="K85" s="109"/>
      <c r="L85" s="109" t="s">
        <v>16</v>
      </c>
      <c r="M85" s="109"/>
      <c r="N85" s="109"/>
      <c r="O85" s="109"/>
      <c r="P85" s="109"/>
    </row>
    <row r="86" spans="1:559" ht="20.25" customHeight="1" thickBot="1">
      <c r="A86" s="112" t="s">
        <v>4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 t="s">
        <v>11</v>
      </c>
      <c r="M86" s="112"/>
      <c r="N86" s="112"/>
      <c r="O86" s="112"/>
      <c r="P86" s="112"/>
    </row>
    <row r="87" spans="1:559" ht="19.5" customHeight="1" thickBot="1">
      <c r="A87" s="103" t="s">
        <v>0</v>
      </c>
      <c r="B87" s="103" t="s">
        <v>8</v>
      </c>
      <c r="C87" s="95" t="s">
        <v>1</v>
      </c>
      <c r="D87" s="95" t="s">
        <v>2</v>
      </c>
      <c r="E87" s="96" t="s">
        <v>37</v>
      </c>
      <c r="F87" s="97"/>
      <c r="G87" s="96" t="s">
        <v>38</v>
      </c>
      <c r="H87" s="97"/>
      <c r="I87" s="96" t="s">
        <v>39</v>
      </c>
      <c r="J87" s="97"/>
      <c r="K87" s="96" t="s">
        <v>40</v>
      </c>
      <c r="L87" s="97"/>
      <c r="M87" s="98" t="s">
        <v>41</v>
      </c>
      <c r="N87" s="99"/>
      <c r="O87" s="96" t="s">
        <v>42</v>
      </c>
      <c r="P87" s="102"/>
      <c r="Q87" s="130" t="s">
        <v>20</v>
      </c>
      <c r="R87" s="130"/>
    </row>
    <row r="88" spans="1:559" ht="15.75" customHeight="1" thickBot="1">
      <c r="A88" s="104"/>
      <c r="B88" s="104"/>
      <c r="C88" s="110"/>
      <c r="D88" s="95"/>
      <c r="E88" s="21" t="s">
        <v>9</v>
      </c>
      <c r="F88" s="22" t="s">
        <v>10</v>
      </c>
      <c r="G88" s="21" t="s">
        <v>9</v>
      </c>
      <c r="H88" s="22" t="s">
        <v>10</v>
      </c>
      <c r="I88" s="21" t="s">
        <v>9</v>
      </c>
      <c r="J88" s="22" t="s">
        <v>10</v>
      </c>
      <c r="K88" s="21" t="s">
        <v>9</v>
      </c>
      <c r="L88" s="22" t="s">
        <v>10</v>
      </c>
      <c r="M88" s="21" t="s">
        <v>9</v>
      </c>
      <c r="N88" s="22" t="s">
        <v>10</v>
      </c>
      <c r="O88" s="21" t="s">
        <v>9</v>
      </c>
      <c r="P88" s="22" t="s">
        <v>10</v>
      </c>
      <c r="Q88" s="40" t="s">
        <v>9</v>
      </c>
      <c r="R88" s="40" t="s">
        <v>10</v>
      </c>
    </row>
    <row r="89" spans="1:559" ht="24" customHeight="1" thickBot="1">
      <c r="A89" s="131"/>
      <c r="B89" s="115" t="s">
        <v>82</v>
      </c>
      <c r="C89" s="57">
        <v>56</v>
      </c>
      <c r="D89" s="7" t="s">
        <v>104</v>
      </c>
      <c r="E89" s="24">
        <v>1</v>
      </c>
      <c r="F89" s="25">
        <v>1</v>
      </c>
      <c r="G89" s="24"/>
      <c r="H89" s="25"/>
      <c r="I89" s="24"/>
      <c r="J89" s="25"/>
      <c r="K89" s="24"/>
      <c r="L89" s="25"/>
      <c r="M89" s="24"/>
      <c r="N89" s="25">
        <v>1</v>
      </c>
      <c r="O89" s="24"/>
      <c r="P89" s="25"/>
      <c r="Q89" s="41">
        <f>AVERAGE(E89,G89,I89,K89,M89,O89)</f>
        <v>1</v>
      </c>
      <c r="R89" s="41">
        <f>AVERAGE(F89,H89,J89,L89,N89,P89)</f>
        <v>1</v>
      </c>
    </row>
    <row r="90" spans="1:559" ht="24" customHeight="1" thickBot="1">
      <c r="A90" s="131"/>
      <c r="B90" s="115"/>
      <c r="C90" s="57">
        <v>57</v>
      </c>
      <c r="D90" s="7" t="s">
        <v>105</v>
      </c>
      <c r="E90" s="8">
        <v>1</v>
      </c>
      <c r="F90" s="23">
        <v>1</v>
      </c>
      <c r="G90" s="8"/>
      <c r="H90" s="23"/>
      <c r="I90" s="8"/>
      <c r="J90" s="23"/>
      <c r="K90" s="8"/>
      <c r="L90" s="23"/>
      <c r="M90" s="8"/>
      <c r="N90" s="23">
        <v>1</v>
      </c>
      <c r="O90" s="8"/>
      <c r="P90" s="23"/>
      <c r="Q90" s="42">
        <f t="shared" ref="Q90:Q95" si="24">AVERAGE(E90,G90,I90,K90,M90,O90)</f>
        <v>1</v>
      </c>
      <c r="R90" s="42">
        <f t="shared" ref="R90:R95" si="25">AVERAGE(F90,H90,J90,L90,N90,P90)</f>
        <v>1</v>
      </c>
    </row>
    <row r="91" spans="1:559" ht="24" customHeight="1" thickBot="1">
      <c r="A91" s="131"/>
      <c r="B91" s="115"/>
      <c r="C91" s="57">
        <v>58</v>
      </c>
      <c r="D91" s="11" t="s">
        <v>106</v>
      </c>
      <c r="E91" s="8">
        <v>1</v>
      </c>
      <c r="F91" s="23">
        <v>1</v>
      </c>
      <c r="G91" s="8"/>
      <c r="H91" s="23"/>
      <c r="I91" s="8"/>
      <c r="J91" s="23"/>
      <c r="K91" s="8"/>
      <c r="L91" s="23"/>
      <c r="M91" s="8"/>
      <c r="N91" s="23">
        <v>1</v>
      </c>
      <c r="O91" s="8"/>
      <c r="P91" s="23"/>
      <c r="Q91" s="42">
        <f t="shared" si="24"/>
        <v>1</v>
      </c>
      <c r="R91" s="42">
        <f t="shared" si="25"/>
        <v>1</v>
      </c>
    </row>
    <row r="92" spans="1:559" ht="24" customHeight="1" thickBot="1">
      <c r="A92" s="131"/>
      <c r="B92" s="115"/>
      <c r="C92" s="57">
        <v>59</v>
      </c>
      <c r="D92" s="11" t="s">
        <v>107</v>
      </c>
      <c r="E92" s="8">
        <v>1</v>
      </c>
      <c r="F92" s="23">
        <v>1</v>
      </c>
      <c r="G92" s="8"/>
      <c r="H92" s="23"/>
      <c r="I92" s="8"/>
      <c r="J92" s="23"/>
      <c r="K92" s="8"/>
      <c r="L92" s="23"/>
      <c r="M92" s="8"/>
      <c r="N92" s="23">
        <v>1</v>
      </c>
      <c r="O92" s="8"/>
      <c r="P92" s="23"/>
      <c r="Q92" s="42">
        <f t="shared" si="24"/>
        <v>1</v>
      </c>
      <c r="R92" s="42">
        <f t="shared" si="25"/>
        <v>1</v>
      </c>
    </row>
    <row r="93" spans="1:559" ht="24" customHeight="1" thickBot="1">
      <c r="A93" s="131"/>
      <c r="B93" s="115"/>
      <c r="C93" s="57">
        <v>60</v>
      </c>
      <c r="D93" s="53" t="s">
        <v>108</v>
      </c>
      <c r="E93" s="8">
        <v>1</v>
      </c>
      <c r="F93" s="23">
        <v>1</v>
      </c>
      <c r="G93" s="8"/>
      <c r="H93" s="23"/>
      <c r="I93" s="8"/>
      <c r="J93" s="23"/>
      <c r="K93" s="8"/>
      <c r="L93" s="23"/>
      <c r="M93" s="8"/>
      <c r="N93" s="23">
        <v>1</v>
      </c>
      <c r="O93" s="8"/>
      <c r="P93" s="23"/>
      <c r="Q93" s="42">
        <f t="shared" si="24"/>
        <v>1</v>
      </c>
      <c r="R93" s="42">
        <f t="shared" si="25"/>
        <v>1</v>
      </c>
    </row>
    <row r="94" spans="1:559" ht="24" customHeight="1" thickBot="1">
      <c r="A94" s="131"/>
      <c r="B94" s="115"/>
      <c r="C94" s="57">
        <v>61</v>
      </c>
      <c r="D94" s="54" t="s">
        <v>109</v>
      </c>
      <c r="E94" s="8">
        <v>1</v>
      </c>
      <c r="F94" s="23">
        <v>1</v>
      </c>
      <c r="G94" s="8"/>
      <c r="H94" s="23"/>
      <c r="I94" s="8"/>
      <c r="J94" s="23"/>
      <c r="K94" s="8"/>
      <c r="L94" s="23"/>
      <c r="M94" s="8"/>
      <c r="N94" s="23">
        <v>1</v>
      </c>
      <c r="O94" s="8"/>
      <c r="P94" s="23"/>
      <c r="Q94" s="42">
        <f t="shared" si="24"/>
        <v>1</v>
      </c>
      <c r="R94" s="42">
        <f t="shared" si="25"/>
        <v>1</v>
      </c>
    </row>
    <row r="95" spans="1:559" ht="24" customHeight="1" thickBot="1">
      <c r="A95" s="131"/>
      <c r="B95" s="115"/>
      <c r="C95" s="57">
        <v>62</v>
      </c>
      <c r="D95" s="54" t="s">
        <v>109</v>
      </c>
      <c r="E95" s="8">
        <v>1</v>
      </c>
      <c r="F95" s="23">
        <v>1</v>
      </c>
      <c r="G95" s="8"/>
      <c r="H95" s="23"/>
      <c r="I95" s="8"/>
      <c r="J95" s="23"/>
      <c r="K95" s="8"/>
      <c r="L95" s="23"/>
      <c r="M95" s="8"/>
      <c r="N95" s="23">
        <v>1</v>
      </c>
      <c r="O95" s="8"/>
      <c r="P95" s="23"/>
      <c r="Q95" s="42">
        <f t="shared" si="24"/>
        <v>1</v>
      </c>
      <c r="R95" s="42">
        <f t="shared" si="25"/>
        <v>1</v>
      </c>
    </row>
    <row r="96" spans="1:559" ht="24" customHeight="1" thickBot="1">
      <c r="A96" s="131"/>
      <c r="B96" s="58"/>
      <c r="C96" s="59"/>
      <c r="D96" s="55" t="s">
        <v>135</v>
      </c>
      <c r="E96" s="47">
        <f t="shared" ref="E96" si="26">SUM(E89:E95)</f>
        <v>7</v>
      </c>
      <c r="F96" s="47">
        <f t="shared" ref="F96:P96" si="27">SUM(F89:F95)</f>
        <v>7</v>
      </c>
      <c r="G96" s="47">
        <f t="shared" si="27"/>
        <v>0</v>
      </c>
      <c r="H96" s="47">
        <f t="shared" si="27"/>
        <v>0</v>
      </c>
      <c r="I96" s="47">
        <f t="shared" si="27"/>
        <v>0</v>
      </c>
      <c r="J96" s="47">
        <f t="shared" si="27"/>
        <v>0</v>
      </c>
      <c r="K96" s="47">
        <f t="shared" si="27"/>
        <v>0</v>
      </c>
      <c r="L96" s="47">
        <f t="shared" si="27"/>
        <v>0</v>
      </c>
      <c r="M96" s="47">
        <f t="shared" si="27"/>
        <v>0</v>
      </c>
      <c r="N96" s="47">
        <f t="shared" si="27"/>
        <v>7</v>
      </c>
      <c r="O96" s="47">
        <f t="shared" si="27"/>
        <v>0</v>
      </c>
      <c r="P96" s="47">
        <f t="shared" si="27"/>
        <v>0</v>
      </c>
      <c r="Q96" s="48">
        <f>SUM(E96,G96,I96,K96,M96,O96)</f>
        <v>7</v>
      </c>
      <c r="R96" s="48">
        <f>SUM(F96,H96,J96,L96,N96,P96)</f>
        <v>14</v>
      </c>
    </row>
    <row r="97" spans="1:18" ht="24" customHeight="1" thickBot="1">
      <c r="A97" s="131"/>
      <c r="B97" s="58"/>
      <c r="C97" s="59"/>
      <c r="D97" s="55" t="s">
        <v>21</v>
      </c>
      <c r="E97" s="47">
        <f>E96/7*100</f>
        <v>100</v>
      </c>
      <c r="F97" s="47">
        <f t="shared" ref="F97:P97" si="28">F96/7*100</f>
        <v>100</v>
      </c>
      <c r="G97" s="47">
        <f t="shared" si="28"/>
        <v>0</v>
      </c>
      <c r="H97" s="47">
        <f t="shared" si="28"/>
        <v>0</v>
      </c>
      <c r="I97" s="47">
        <f t="shared" si="28"/>
        <v>0</v>
      </c>
      <c r="J97" s="47">
        <f t="shared" si="28"/>
        <v>0</v>
      </c>
      <c r="K97" s="47">
        <f t="shared" si="28"/>
        <v>0</v>
      </c>
      <c r="L97" s="47">
        <f t="shared" si="28"/>
        <v>0</v>
      </c>
      <c r="M97" s="47">
        <f t="shared" si="28"/>
        <v>0</v>
      </c>
      <c r="N97" s="47">
        <f t="shared" si="28"/>
        <v>100</v>
      </c>
      <c r="O97" s="47">
        <f t="shared" si="28"/>
        <v>0</v>
      </c>
      <c r="P97" s="47">
        <f t="shared" si="28"/>
        <v>0</v>
      </c>
      <c r="Q97" s="50">
        <f>Q96/10*100</f>
        <v>70</v>
      </c>
      <c r="R97" s="50">
        <f>R96/10*100</f>
        <v>140</v>
      </c>
    </row>
    <row r="98" spans="1:18" ht="24" customHeight="1" thickBot="1">
      <c r="A98" s="108" t="s">
        <v>36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90"/>
      <c r="R98" s="90"/>
    </row>
    <row r="99" spans="1:18" ht="24" customHeight="1" thickBot="1">
      <c r="A99" s="108" t="s">
        <v>17</v>
      </c>
      <c r="B99" s="108"/>
      <c r="C99" s="108"/>
      <c r="D99" s="77"/>
      <c r="E99" s="109" t="s">
        <v>13</v>
      </c>
      <c r="F99" s="109"/>
      <c r="G99" s="109"/>
      <c r="H99" s="109"/>
      <c r="I99" s="109"/>
      <c r="J99" s="109"/>
      <c r="K99" s="109"/>
      <c r="L99" s="109" t="s">
        <v>16</v>
      </c>
      <c r="M99" s="109"/>
      <c r="N99" s="109"/>
      <c r="O99" s="109"/>
      <c r="P99" s="109"/>
      <c r="Q99" s="90"/>
      <c r="R99" s="90"/>
    </row>
    <row r="100" spans="1:18" ht="24" customHeight="1" thickBot="1">
      <c r="A100" s="112" t="s">
        <v>4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 t="s">
        <v>11</v>
      </c>
      <c r="M100" s="112"/>
      <c r="N100" s="112"/>
      <c r="O100" s="112"/>
      <c r="P100" s="112"/>
      <c r="Q100" s="90"/>
      <c r="R100" s="90"/>
    </row>
    <row r="101" spans="1:18" ht="24" customHeight="1" thickBot="1">
      <c r="A101" s="104" t="s">
        <v>0</v>
      </c>
      <c r="B101" s="104" t="s">
        <v>8</v>
      </c>
      <c r="C101" s="110" t="s">
        <v>1</v>
      </c>
      <c r="D101" s="110" t="s">
        <v>2</v>
      </c>
      <c r="E101" s="134" t="s">
        <v>37</v>
      </c>
      <c r="F101" s="135"/>
      <c r="G101" s="134" t="s">
        <v>38</v>
      </c>
      <c r="H101" s="135"/>
      <c r="I101" s="134" t="s">
        <v>39</v>
      </c>
      <c r="J101" s="135"/>
      <c r="K101" s="134" t="s">
        <v>40</v>
      </c>
      <c r="L101" s="135"/>
      <c r="M101" s="136" t="s">
        <v>41</v>
      </c>
      <c r="N101" s="137"/>
      <c r="O101" s="134" t="s">
        <v>42</v>
      </c>
      <c r="P101" s="135"/>
      <c r="Q101" s="138" t="s">
        <v>20</v>
      </c>
      <c r="R101" s="139"/>
    </row>
    <row r="102" spans="1:18" ht="24" customHeight="1" thickBot="1">
      <c r="A102" s="121"/>
      <c r="B102" s="121"/>
      <c r="C102" s="132"/>
      <c r="D102" s="133"/>
      <c r="E102" s="21" t="s">
        <v>9</v>
      </c>
      <c r="F102" s="22" t="s">
        <v>10</v>
      </c>
      <c r="G102" s="21" t="s">
        <v>9</v>
      </c>
      <c r="H102" s="22" t="s">
        <v>10</v>
      </c>
      <c r="I102" s="21" t="s">
        <v>9</v>
      </c>
      <c r="J102" s="22" t="s">
        <v>10</v>
      </c>
      <c r="K102" s="21" t="s">
        <v>9</v>
      </c>
      <c r="L102" s="22" t="s">
        <v>10</v>
      </c>
      <c r="M102" s="21" t="s">
        <v>9</v>
      </c>
      <c r="N102" s="22" t="s">
        <v>10</v>
      </c>
      <c r="O102" s="21" t="s">
        <v>9</v>
      </c>
      <c r="P102" s="22" t="s">
        <v>10</v>
      </c>
      <c r="Q102" s="40" t="s">
        <v>9</v>
      </c>
      <c r="R102" s="40" t="s">
        <v>10</v>
      </c>
    </row>
    <row r="103" spans="1:18" ht="24" customHeight="1" thickTop="1" thickBot="1">
      <c r="A103" s="131"/>
      <c r="B103" s="115" t="s">
        <v>83</v>
      </c>
      <c r="C103" s="57">
        <v>63</v>
      </c>
      <c r="D103" s="56" t="s">
        <v>110</v>
      </c>
      <c r="E103" s="8">
        <v>1</v>
      </c>
      <c r="F103" s="23"/>
      <c r="G103" s="8"/>
      <c r="H103" s="23"/>
      <c r="I103" s="8"/>
      <c r="J103" s="23"/>
      <c r="K103" s="8"/>
      <c r="L103" s="23"/>
      <c r="M103" s="8"/>
      <c r="N103" s="23"/>
      <c r="O103" s="8"/>
      <c r="P103" s="23"/>
      <c r="Q103" s="42">
        <f t="shared" ref="Q103:Q109" si="29">AVERAGE(E103,G103,I103,K103,M103,O103)</f>
        <v>1</v>
      </c>
      <c r="R103" s="42" t="e">
        <f t="shared" ref="R103:R109" si="30">AVERAGE(F103,H103,J103,L103,N103,P103)</f>
        <v>#DIV/0!</v>
      </c>
    </row>
    <row r="104" spans="1:18" ht="24" customHeight="1" thickBot="1">
      <c r="A104" s="131"/>
      <c r="B104" s="115"/>
      <c r="C104" s="57">
        <v>64</v>
      </c>
      <c r="D104" s="53" t="s">
        <v>111</v>
      </c>
      <c r="E104" s="8">
        <v>1</v>
      </c>
      <c r="F104" s="23"/>
      <c r="G104" s="8"/>
      <c r="H104" s="23"/>
      <c r="I104" s="8"/>
      <c r="J104" s="23"/>
      <c r="K104" s="8"/>
      <c r="L104" s="23"/>
      <c r="M104" s="8"/>
      <c r="N104" s="23"/>
      <c r="O104" s="8"/>
      <c r="P104" s="23"/>
      <c r="Q104" s="42">
        <f t="shared" si="29"/>
        <v>1</v>
      </c>
      <c r="R104" s="42" t="e">
        <f t="shared" si="30"/>
        <v>#DIV/0!</v>
      </c>
    </row>
    <row r="105" spans="1:18" ht="24" customHeight="1" thickBot="1">
      <c r="A105" s="131"/>
      <c r="B105" s="115"/>
      <c r="C105" s="57">
        <v>65</v>
      </c>
      <c r="D105" s="11" t="s">
        <v>112</v>
      </c>
      <c r="E105" s="8">
        <v>1</v>
      </c>
      <c r="F105" s="23"/>
      <c r="G105" s="8"/>
      <c r="H105" s="23"/>
      <c r="I105" s="8"/>
      <c r="J105" s="23"/>
      <c r="K105" s="8"/>
      <c r="L105" s="23"/>
      <c r="M105" s="8"/>
      <c r="N105" s="23"/>
      <c r="O105" s="8"/>
      <c r="P105" s="23"/>
      <c r="Q105" s="42">
        <f t="shared" si="29"/>
        <v>1</v>
      </c>
      <c r="R105" s="42" t="e">
        <f t="shared" si="30"/>
        <v>#DIV/0!</v>
      </c>
    </row>
    <row r="106" spans="1:18" ht="24" customHeight="1" thickBot="1">
      <c r="A106" s="131"/>
      <c r="B106" s="115"/>
      <c r="C106" s="57">
        <v>66</v>
      </c>
      <c r="D106" s="11" t="s">
        <v>113</v>
      </c>
      <c r="E106" s="8">
        <v>1</v>
      </c>
      <c r="F106" s="23"/>
      <c r="G106" s="8"/>
      <c r="H106" s="23"/>
      <c r="I106" s="8"/>
      <c r="J106" s="23"/>
      <c r="K106" s="8"/>
      <c r="L106" s="23"/>
      <c r="M106" s="8"/>
      <c r="N106" s="23"/>
      <c r="O106" s="8"/>
      <c r="P106" s="23"/>
      <c r="Q106" s="42">
        <f t="shared" si="29"/>
        <v>1</v>
      </c>
      <c r="R106" s="42" t="e">
        <f t="shared" si="30"/>
        <v>#DIV/0!</v>
      </c>
    </row>
    <row r="107" spans="1:18" ht="24" customHeight="1" thickBot="1">
      <c r="A107" s="131"/>
      <c r="B107" s="115"/>
      <c r="C107" s="57">
        <v>67</v>
      </c>
      <c r="D107" s="11" t="s">
        <v>114</v>
      </c>
      <c r="E107" s="8">
        <v>1</v>
      </c>
      <c r="F107" s="23"/>
      <c r="G107" s="8"/>
      <c r="H107" s="23"/>
      <c r="I107" s="8"/>
      <c r="J107" s="23"/>
      <c r="K107" s="8"/>
      <c r="L107" s="23"/>
      <c r="M107" s="8"/>
      <c r="N107" s="23"/>
      <c r="O107" s="8"/>
      <c r="P107" s="23"/>
      <c r="Q107" s="42">
        <f t="shared" si="29"/>
        <v>1</v>
      </c>
      <c r="R107" s="42" t="e">
        <f t="shared" si="30"/>
        <v>#DIV/0!</v>
      </c>
    </row>
    <row r="108" spans="1:18" ht="24" customHeight="1" thickBot="1">
      <c r="A108" s="131"/>
      <c r="B108" s="115"/>
      <c r="C108" s="57">
        <v>68</v>
      </c>
      <c r="D108" s="11" t="s">
        <v>115</v>
      </c>
      <c r="E108" s="21">
        <v>1</v>
      </c>
      <c r="F108" s="22"/>
      <c r="G108" s="21"/>
      <c r="H108" s="22"/>
      <c r="I108" s="21"/>
      <c r="J108" s="22"/>
      <c r="K108" s="21"/>
      <c r="L108" s="22"/>
      <c r="M108" s="21"/>
      <c r="N108" s="22"/>
      <c r="O108" s="21"/>
      <c r="P108" s="22"/>
      <c r="Q108" s="42">
        <f t="shared" si="29"/>
        <v>1</v>
      </c>
      <c r="R108" s="42" t="e">
        <f t="shared" si="30"/>
        <v>#DIV/0!</v>
      </c>
    </row>
    <row r="109" spans="1:18" ht="24" customHeight="1" thickBot="1">
      <c r="A109" s="131"/>
      <c r="B109" s="115"/>
      <c r="C109" s="57">
        <v>69</v>
      </c>
      <c r="D109" s="11" t="s">
        <v>116</v>
      </c>
      <c r="E109" s="24">
        <v>1</v>
      </c>
      <c r="F109" s="25"/>
      <c r="G109" s="24"/>
      <c r="H109" s="25"/>
      <c r="I109" s="24"/>
      <c r="J109" s="25"/>
      <c r="K109" s="24"/>
      <c r="L109" s="25"/>
      <c r="M109" s="24"/>
      <c r="N109" s="25"/>
      <c r="O109" s="24"/>
      <c r="P109" s="25"/>
      <c r="Q109" s="42">
        <f t="shared" si="29"/>
        <v>1</v>
      </c>
      <c r="R109" s="42" t="e">
        <f t="shared" si="30"/>
        <v>#DIV/0!</v>
      </c>
    </row>
    <row r="110" spans="1:18" ht="24" customHeight="1" thickBot="1">
      <c r="A110" s="131"/>
      <c r="B110" s="58"/>
      <c r="C110" s="59"/>
      <c r="D110" s="55" t="s">
        <v>136</v>
      </c>
      <c r="E110" s="47">
        <f>SUM(E103:E109)</f>
        <v>7</v>
      </c>
      <c r="F110" s="47">
        <f t="shared" ref="F110:P110" si="31">SUM(F103:F109)</f>
        <v>0</v>
      </c>
      <c r="G110" s="47">
        <f t="shared" si="31"/>
        <v>0</v>
      </c>
      <c r="H110" s="47">
        <f t="shared" si="31"/>
        <v>0</v>
      </c>
      <c r="I110" s="47">
        <f t="shared" si="31"/>
        <v>0</v>
      </c>
      <c r="J110" s="47">
        <f t="shared" si="31"/>
        <v>0</v>
      </c>
      <c r="K110" s="47">
        <f t="shared" si="31"/>
        <v>0</v>
      </c>
      <c r="L110" s="47">
        <f t="shared" si="31"/>
        <v>0</v>
      </c>
      <c r="M110" s="47">
        <f t="shared" si="31"/>
        <v>0</v>
      </c>
      <c r="N110" s="47">
        <f t="shared" si="31"/>
        <v>0</v>
      </c>
      <c r="O110" s="47">
        <f t="shared" si="31"/>
        <v>0</v>
      </c>
      <c r="P110" s="47">
        <f t="shared" si="31"/>
        <v>0</v>
      </c>
      <c r="Q110" s="52">
        <f>SUM(E110,G110,I110,K110,M110,O110)</f>
        <v>7</v>
      </c>
      <c r="R110" s="52">
        <f>SUM(F110,H110,J110,L110,N110,P110)</f>
        <v>0</v>
      </c>
    </row>
    <row r="111" spans="1:18" ht="24" customHeight="1" thickBot="1">
      <c r="A111" s="131"/>
      <c r="B111" s="58"/>
      <c r="C111" s="59"/>
      <c r="D111" s="55" t="s">
        <v>21</v>
      </c>
      <c r="E111" s="47">
        <f>E110/7*100</f>
        <v>100</v>
      </c>
      <c r="F111" s="47">
        <f t="shared" ref="F111:P111" si="32">F110/7*100</f>
        <v>0</v>
      </c>
      <c r="G111" s="47">
        <f t="shared" si="32"/>
        <v>0</v>
      </c>
      <c r="H111" s="47">
        <f t="shared" si="32"/>
        <v>0</v>
      </c>
      <c r="I111" s="47">
        <f t="shared" si="32"/>
        <v>0</v>
      </c>
      <c r="J111" s="47">
        <f t="shared" si="32"/>
        <v>0</v>
      </c>
      <c r="K111" s="47">
        <f t="shared" si="32"/>
        <v>0</v>
      </c>
      <c r="L111" s="47">
        <f t="shared" si="32"/>
        <v>0</v>
      </c>
      <c r="M111" s="47">
        <f t="shared" si="32"/>
        <v>0</v>
      </c>
      <c r="N111" s="47">
        <f t="shared" si="32"/>
        <v>0</v>
      </c>
      <c r="O111" s="47">
        <f t="shared" si="32"/>
        <v>0</v>
      </c>
      <c r="P111" s="47">
        <f t="shared" si="32"/>
        <v>0</v>
      </c>
      <c r="Q111" s="50">
        <f>Q110/7*100</f>
        <v>100</v>
      </c>
      <c r="R111" s="50">
        <f>R110/7*100</f>
        <v>0</v>
      </c>
    </row>
    <row r="112" spans="1:18" ht="23.25" customHeight="1">
      <c r="A112" s="108" t="s">
        <v>36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</row>
    <row r="113" spans="1:18" ht="21" customHeight="1">
      <c r="A113" s="108" t="s">
        <v>17</v>
      </c>
      <c r="B113" s="108"/>
      <c r="C113" s="108"/>
      <c r="D113" s="9"/>
      <c r="E113" s="109" t="s">
        <v>13</v>
      </c>
      <c r="F113" s="109"/>
      <c r="G113" s="109"/>
      <c r="H113" s="109"/>
      <c r="I113" s="109"/>
      <c r="J113" s="109"/>
      <c r="K113" s="109"/>
      <c r="L113" s="109" t="s">
        <v>16</v>
      </c>
      <c r="M113" s="109"/>
      <c r="N113" s="109"/>
      <c r="O113" s="109"/>
      <c r="P113" s="109"/>
    </row>
    <row r="114" spans="1:18" ht="18" customHeight="1" thickBot="1">
      <c r="A114" s="112" t="s">
        <v>4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 t="s">
        <v>11</v>
      </c>
      <c r="M114" s="112"/>
      <c r="N114" s="112"/>
      <c r="O114" s="112"/>
      <c r="P114" s="112"/>
    </row>
    <row r="115" spans="1:18" ht="18.75" customHeight="1" thickBot="1">
      <c r="A115" s="103" t="s">
        <v>0</v>
      </c>
      <c r="B115" s="103" t="s">
        <v>8</v>
      </c>
      <c r="C115" s="95" t="s">
        <v>1</v>
      </c>
      <c r="D115" s="95" t="s">
        <v>2</v>
      </c>
      <c r="E115" s="96" t="s">
        <v>37</v>
      </c>
      <c r="F115" s="97"/>
      <c r="G115" s="96" t="s">
        <v>38</v>
      </c>
      <c r="H115" s="97"/>
      <c r="I115" s="96" t="s">
        <v>39</v>
      </c>
      <c r="J115" s="97"/>
      <c r="K115" s="96" t="s">
        <v>40</v>
      </c>
      <c r="L115" s="97"/>
      <c r="M115" s="98" t="s">
        <v>41</v>
      </c>
      <c r="N115" s="99"/>
      <c r="O115" s="96" t="s">
        <v>42</v>
      </c>
      <c r="P115" s="102"/>
      <c r="Q115" s="130" t="s">
        <v>20</v>
      </c>
      <c r="R115" s="130"/>
    </row>
    <row r="116" spans="1:18" ht="17.25" customHeight="1" thickBot="1">
      <c r="A116" s="104"/>
      <c r="B116" s="104"/>
      <c r="C116" s="95"/>
      <c r="D116" s="95"/>
      <c r="E116" s="35" t="s">
        <v>9</v>
      </c>
      <c r="F116" s="35" t="s">
        <v>10</v>
      </c>
      <c r="G116" s="35" t="s">
        <v>9</v>
      </c>
      <c r="H116" s="35" t="s">
        <v>10</v>
      </c>
      <c r="I116" s="35" t="s">
        <v>9</v>
      </c>
      <c r="J116" s="35" t="s">
        <v>10</v>
      </c>
      <c r="K116" s="35" t="s">
        <v>9</v>
      </c>
      <c r="L116" s="35" t="s">
        <v>10</v>
      </c>
      <c r="M116" s="35" t="s">
        <v>9</v>
      </c>
      <c r="N116" s="35" t="s">
        <v>10</v>
      </c>
      <c r="O116" s="35" t="s">
        <v>9</v>
      </c>
      <c r="P116" s="19" t="s">
        <v>10</v>
      </c>
      <c r="Q116" s="40" t="s">
        <v>9</v>
      </c>
      <c r="R116" s="40" t="s">
        <v>10</v>
      </c>
    </row>
    <row r="117" spans="1:18" ht="33" customHeight="1" thickBot="1">
      <c r="A117" s="131" t="s">
        <v>117</v>
      </c>
      <c r="B117" s="131"/>
      <c r="C117" s="60">
        <v>70</v>
      </c>
      <c r="D117" s="5" t="s">
        <v>118</v>
      </c>
      <c r="E117" s="13">
        <v>1</v>
      </c>
      <c r="F117" s="13"/>
      <c r="G117" s="13"/>
      <c r="H117" s="13">
        <v>1</v>
      </c>
      <c r="I117" s="13"/>
      <c r="J117" s="13"/>
      <c r="K117" s="13"/>
      <c r="L117" s="13"/>
      <c r="M117" s="13"/>
      <c r="N117" s="13"/>
      <c r="O117" s="13"/>
      <c r="P117" s="28"/>
      <c r="Q117" s="41">
        <f>AVERAGE(E117,G117,I117,K117,M117,O117)</f>
        <v>1</v>
      </c>
      <c r="R117" s="41">
        <f>AVERAGE(F117,H117,J117,L117,N117,P117)</f>
        <v>1</v>
      </c>
    </row>
    <row r="118" spans="1:18" ht="36" customHeight="1" thickBot="1">
      <c r="A118" s="131"/>
      <c r="B118" s="131"/>
      <c r="C118" s="61">
        <v>71</v>
      </c>
      <c r="D118" s="4" t="s">
        <v>119</v>
      </c>
      <c r="E118" s="8">
        <v>1</v>
      </c>
      <c r="F118" s="8"/>
      <c r="G118" s="8"/>
      <c r="H118" s="8">
        <v>1</v>
      </c>
      <c r="I118" s="8"/>
      <c r="J118" s="8"/>
      <c r="K118" s="8"/>
      <c r="L118" s="8"/>
      <c r="M118" s="8"/>
      <c r="N118" s="8"/>
      <c r="O118" s="8"/>
      <c r="P118" s="20"/>
      <c r="Q118" s="42">
        <f t="shared" ref="Q118:Q126" si="33">AVERAGE(E118,G118,I118,K118,M118,O118)</f>
        <v>1</v>
      </c>
      <c r="R118" s="42">
        <f t="shared" ref="R118:R126" si="34">AVERAGE(F118,H118,J118,L118,N118,P118)</f>
        <v>1</v>
      </c>
    </row>
    <row r="119" spans="1:18" ht="24.95" customHeight="1" thickBot="1">
      <c r="A119" s="131"/>
      <c r="B119" s="131"/>
      <c r="C119" s="61">
        <v>72</v>
      </c>
      <c r="D119" s="4" t="s">
        <v>120</v>
      </c>
      <c r="E119" s="8">
        <v>1</v>
      </c>
      <c r="F119" s="8"/>
      <c r="G119" s="8"/>
      <c r="H119" s="8">
        <v>1</v>
      </c>
      <c r="I119" s="8"/>
      <c r="J119" s="8"/>
      <c r="K119" s="8"/>
      <c r="L119" s="8"/>
      <c r="M119" s="8"/>
      <c r="N119" s="8"/>
      <c r="O119" s="8"/>
      <c r="P119" s="20"/>
      <c r="Q119" s="42">
        <f t="shared" si="33"/>
        <v>1</v>
      </c>
      <c r="R119" s="42">
        <f t="shared" si="34"/>
        <v>1</v>
      </c>
    </row>
    <row r="120" spans="1:18" ht="24.95" customHeight="1" thickBot="1">
      <c r="A120" s="131"/>
      <c r="B120" s="131"/>
      <c r="C120" s="61">
        <v>73</v>
      </c>
      <c r="D120" s="4" t="s">
        <v>121</v>
      </c>
      <c r="E120" s="8">
        <v>1</v>
      </c>
      <c r="F120" s="8"/>
      <c r="G120" s="8"/>
      <c r="H120" s="8">
        <v>1</v>
      </c>
      <c r="I120" s="8"/>
      <c r="J120" s="8"/>
      <c r="K120" s="8"/>
      <c r="L120" s="8"/>
      <c r="M120" s="8"/>
      <c r="N120" s="8"/>
      <c r="O120" s="8"/>
      <c r="P120" s="20"/>
      <c r="Q120" s="42">
        <f t="shared" si="33"/>
        <v>1</v>
      </c>
      <c r="R120" s="42">
        <f t="shared" si="34"/>
        <v>1</v>
      </c>
    </row>
    <row r="121" spans="1:18" ht="24.95" customHeight="1" thickBot="1">
      <c r="A121" s="131"/>
      <c r="B121" s="131"/>
      <c r="C121" s="61">
        <v>74</v>
      </c>
      <c r="D121" s="4" t="s">
        <v>122</v>
      </c>
      <c r="E121" s="8">
        <v>1</v>
      </c>
      <c r="F121" s="8"/>
      <c r="G121" s="8"/>
      <c r="H121" s="8">
        <v>1</v>
      </c>
      <c r="I121" s="8"/>
      <c r="J121" s="8"/>
      <c r="K121" s="8"/>
      <c r="L121" s="8"/>
      <c r="M121" s="8"/>
      <c r="N121" s="8"/>
      <c r="O121" s="8"/>
      <c r="P121" s="20"/>
      <c r="Q121" s="42">
        <f t="shared" si="33"/>
        <v>1</v>
      </c>
      <c r="R121" s="42">
        <f t="shared" si="34"/>
        <v>1</v>
      </c>
    </row>
    <row r="122" spans="1:18" ht="33" customHeight="1" thickBot="1">
      <c r="A122" s="131"/>
      <c r="B122" s="131"/>
      <c r="C122" s="60">
        <v>75</v>
      </c>
      <c r="D122" s="5" t="s">
        <v>123</v>
      </c>
      <c r="E122" s="13">
        <v>1</v>
      </c>
      <c r="F122" s="13"/>
      <c r="G122" s="13"/>
      <c r="H122" s="13">
        <v>1</v>
      </c>
      <c r="I122" s="13"/>
      <c r="J122" s="13"/>
      <c r="K122" s="13"/>
      <c r="L122" s="13"/>
      <c r="M122" s="13"/>
      <c r="N122" s="13"/>
      <c r="O122" s="13"/>
      <c r="P122" s="28"/>
      <c r="Q122" s="42">
        <f t="shared" si="33"/>
        <v>1</v>
      </c>
      <c r="R122" s="42">
        <f t="shared" si="34"/>
        <v>1</v>
      </c>
    </row>
    <row r="123" spans="1:18" ht="24.95" customHeight="1" thickBot="1">
      <c r="A123" s="131"/>
      <c r="B123" s="131"/>
      <c r="C123" s="61">
        <v>76</v>
      </c>
      <c r="D123" s="4" t="s">
        <v>124</v>
      </c>
      <c r="E123" s="8">
        <v>1</v>
      </c>
      <c r="F123" s="8"/>
      <c r="G123" s="8"/>
      <c r="H123" s="8">
        <v>1</v>
      </c>
      <c r="I123" s="8"/>
      <c r="J123" s="8"/>
      <c r="K123" s="8"/>
      <c r="L123" s="8"/>
      <c r="M123" s="8"/>
      <c r="N123" s="8"/>
      <c r="O123" s="8"/>
      <c r="P123" s="20"/>
      <c r="Q123" s="42">
        <f t="shared" si="33"/>
        <v>1</v>
      </c>
      <c r="R123" s="42">
        <f t="shared" si="34"/>
        <v>1</v>
      </c>
    </row>
    <row r="124" spans="1:18" ht="24.95" customHeight="1" thickBot="1">
      <c r="A124" s="131"/>
      <c r="B124" s="131"/>
      <c r="C124" s="61">
        <v>77</v>
      </c>
      <c r="D124" s="4" t="s">
        <v>125</v>
      </c>
      <c r="E124" s="8">
        <v>1</v>
      </c>
      <c r="F124" s="8"/>
      <c r="G124" s="8"/>
      <c r="H124" s="8">
        <v>1</v>
      </c>
      <c r="I124" s="8"/>
      <c r="J124" s="8"/>
      <c r="K124" s="8"/>
      <c r="L124" s="8"/>
      <c r="M124" s="8"/>
      <c r="N124" s="8"/>
      <c r="O124" s="8"/>
      <c r="P124" s="20"/>
      <c r="Q124" s="42">
        <f t="shared" si="33"/>
        <v>1</v>
      </c>
      <c r="R124" s="42">
        <f t="shared" si="34"/>
        <v>1</v>
      </c>
    </row>
    <row r="125" spans="1:18" ht="24.95" customHeight="1" thickBot="1">
      <c r="A125" s="131"/>
      <c r="B125" s="131"/>
      <c r="C125" s="61">
        <v>78</v>
      </c>
      <c r="D125" s="4" t="s">
        <v>126</v>
      </c>
      <c r="E125" s="8">
        <v>1</v>
      </c>
      <c r="F125" s="8"/>
      <c r="G125" s="8"/>
      <c r="H125" s="8">
        <v>1</v>
      </c>
      <c r="I125" s="8"/>
      <c r="J125" s="8"/>
      <c r="K125" s="8"/>
      <c r="L125" s="8"/>
      <c r="M125" s="8"/>
      <c r="N125" s="8"/>
      <c r="O125" s="8"/>
      <c r="P125" s="20"/>
      <c r="Q125" s="42">
        <f t="shared" si="33"/>
        <v>1</v>
      </c>
      <c r="R125" s="42">
        <f t="shared" si="34"/>
        <v>1</v>
      </c>
    </row>
    <row r="126" spans="1:18" ht="24.95" customHeight="1" thickBot="1">
      <c r="A126" s="131"/>
      <c r="B126" s="131"/>
      <c r="C126" s="61">
        <v>79</v>
      </c>
      <c r="D126" s="4" t="s">
        <v>127</v>
      </c>
      <c r="E126" s="8">
        <v>1</v>
      </c>
      <c r="F126" s="8"/>
      <c r="G126" s="8"/>
      <c r="H126" s="8">
        <v>1</v>
      </c>
      <c r="I126" s="8"/>
      <c r="J126" s="8"/>
      <c r="K126" s="8"/>
      <c r="L126" s="8"/>
      <c r="M126" s="8"/>
      <c r="N126" s="8"/>
      <c r="O126" s="8"/>
      <c r="P126" s="20"/>
      <c r="Q126" s="42">
        <f t="shared" si="33"/>
        <v>1</v>
      </c>
      <c r="R126" s="42">
        <f t="shared" si="34"/>
        <v>1</v>
      </c>
    </row>
    <row r="127" spans="1:18" ht="24.95" customHeight="1" thickBot="1">
      <c r="A127" s="131"/>
      <c r="B127" s="131"/>
      <c r="C127" s="61">
        <v>80</v>
      </c>
      <c r="D127" s="4" t="s">
        <v>128</v>
      </c>
      <c r="E127" s="8">
        <v>1</v>
      </c>
      <c r="F127" s="8"/>
      <c r="G127" s="8"/>
      <c r="H127" s="8">
        <v>1</v>
      </c>
      <c r="I127" s="8"/>
      <c r="J127" s="8"/>
      <c r="K127" s="8"/>
      <c r="L127" s="8"/>
      <c r="M127" s="8"/>
      <c r="N127" s="8"/>
      <c r="O127" s="8"/>
      <c r="P127" s="20"/>
      <c r="Q127" s="42">
        <f t="shared" ref="Q127:Q129" si="35">AVERAGE(E127,G127,I127,K127,M127,O127)</f>
        <v>1</v>
      </c>
      <c r="R127" s="42">
        <f t="shared" ref="R127:R129" si="36">AVERAGE(F127,H127,J127,L127,N127,P127)</f>
        <v>1</v>
      </c>
    </row>
    <row r="128" spans="1:18" ht="24.95" customHeight="1" thickBot="1">
      <c r="A128" s="131"/>
      <c r="B128" s="131"/>
      <c r="C128" s="61">
        <v>81</v>
      </c>
      <c r="D128" s="4" t="s">
        <v>129</v>
      </c>
      <c r="E128" s="8">
        <v>1</v>
      </c>
      <c r="F128" s="8"/>
      <c r="G128" s="8"/>
      <c r="H128" s="8">
        <v>1</v>
      </c>
      <c r="I128" s="8"/>
      <c r="J128" s="8"/>
      <c r="K128" s="8"/>
      <c r="L128" s="8"/>
      <c r="M128" s="8"/>
      <c r="N128" s="8"/>
      <c r="O128" s="8"/>
      <c r="P128" s="20"/>
      <c r="Q128" s="42">
        <f t="shared" si="35"/>
        <v>1</v>
      </c>
      <c r="R128" s="42">
        <f t="shared" si="36"/>
        <v>1</v>
      </c>
    </row>
    <row r="129" spans="1:18" ht="24.95" customHeight="1" thickBot="1">
      <c r="A129" s="131"/>
      <c r="B129" s="131"/>
      <c r="C129" s="62">
        <v>82</v>
      </c>
      <c r="D129" s="18" t="s">
        <v>130</v>
      </c>
      <c r="E129" s="15">
        <v>1</v>
      </c>
      <c r="F129" s="15"/>
      <c r="G129" s="15"/>
      <c r="H129" s="15">
        <v>1</v>
      </c>
      <c r="I129" s="15"/>
      <c r="J129" s="15"/>
      <c r="K129" s="15"/>
      <c r="L129" s="15"/>
      <c r="M129" s="15"/>
      <c r="N129" s="15"/>
      <c r="O129" s="15"/>
      <c r="P129" s="36"/>
      <c r="Q129" s="42">
        <f t="shared" si="35"/>
        <v>1</v>
      </c>
      <c r="R129" s="42">
        <f t="shared" si="36"/>
        <v>1</v>
      </c>
    </row>
    <row r="130" spans="1:18" ht="19.5" customHeight="1" thickTop="1" thickBot="1">
      <c r="A130" s="131"/>
      <c r="B130" s="131"/>
      <c r="C130" s="63"/>
      <c r="D130" s="46" t="s">
        <v>137</v>
      </c>
      <c r="E130" s="47">
        <f>SUM(E117:E129)</f>
        <v>13</v>
      </c>
      <c r="F130" s="47">
        <f t="shared" ref="F130:P130" si="37">SUM(F117:F129)</f>
        <v>0</v>
      </c>
      <c r="G130" s="47">
        <f t="shared" si="37"/>
        <v>0</v>
      </c>
      <c r="H130" s="47">
        <f t="shared" si="37"/>
        <v>13</v>
      </c>
      <c r="I130" s="47">
        <f t="shared" si="37"/>
        <v>0</v>
      </c>
      <c r="J130" s="47">
        <f t="shared" si="37"/>
        <v>0</v>
      </c>
      <c r="K130" s="47">
        <f t="shared" si="37"/>
        <v>0</v>
      </c>
      <c r="L130" s="47">
        <f t="shared" si="37"/>
        <v>0</v>
      </c>
      <c r="M130" s="47">
        <f t="shared" si="37"/>
        <v>0</v>
      </c>
      <c r="N130" s="47">
        <f t="shared" si="37"/>
        <v>0</v>
      </c>
      <c r="O130" s="47">
        <f t="shared" si="37"/>
        <v>0</v>
      </c>
      <c r="P130" s="47">
        <f t="shared" si="37"/>
        <v>0</v>
      </c>
      <c r="Q130" s="52">
        <f>SUM(E130,G130,I130,K130,M130,O130)</f>
        <v>13</v>
      </c>
      <c r="R130" s="52">
        <f>SUM(F130,H130,J130,L130,N130,P130)</f>
        <v>13</v>
      </c>
    </row>
    <row r="131" spans="1:18" ht="20.25" customHeight="1" thickBot="1">
      <c r="A131" s="131"/>
      <c r="B131" s="131"/>
      <c r="C131" s="63"/>
      <c r="D131" s="46" t="s">
        <v>21</v>
      </c>
      <c r="E131" s="47">
        <f>E130/13*100</f>
        <v>100</v>
      </c>
      <c r="F131" s="47">
        <f t="shared" ref="F131:P131" si="38">F130/13*100</f>
        <v>0</v>
      </c>
      <c r="G131" s="47">
        <f t="shared" si="38"/>
        <v>0</v>
      </c>
      <c r="H131" s="47">
        <f t="shared" si="38"/>
        <v>100</v>
      </c>
      <c r="I131" s="47">
        <f t="shared" si="38"/>
        <v>0</v>
      </c>
      <c r="J131" s="47">
        <f t="shared" si="38"/>
        <v>0</v>
      </c>
      <c r="K131" s="47">
        <f t="shared" si="38"/>
        <v>0</v>
      </c>
      <c r="L131" s="47">
        <f t="shared" si="38"/>
        <v>0</v>
      </c>
      <c r="M131" s="47">
        <f t="shared" si="38"/>
        <v>0</v>
      </c>
      <c r="N131" s="47">
        <f t="shared" si="38"/>
        <v>0</v>
      </c>
      <c r="O131" s="47">
        <f t="shared" si="38"/>
        <v>0</v>
      </c>
      <c r="P131" s="47">
        <f t="shared" si="38"/>
        <v>0</v>
      </c>
      <c r="Q131" s="50">
        <f>Q130/13*100</f>
        <v>100</v>
      </c>
      <c r="R131" s="50">
        <f>R130/13*100</f>
        <v>100</v>
      </c>
    </row>
    <row r="132" spans="1:18" ht="15.75" customHeight="1">
      <c r="A132" s="122" t="s">
        <v>23</v>
      </c>
      <c r="B132" s="124" t="s">
        <v>44</v>
      </c>
      <c r="C132" s="125"/>
      <c r="D132" s="126"/>
      <c r="E132" s="64">
        <f>SUM(E54+E82,E96,E110,E130)</f>
        <v>59</v>
      </c>
      <c r="F132" s="64" t="e">
        <f>SUM(#REF!,F65,F83,#REF!,F117,F130)</f>
        <v>#REF!</v>
      </c>
      <c r="G132" s="64" t="e">
        <f>SUM(#REF!,G65,G83,#REF!,G117,G130)</f>
        <v>#REF!</v>
      </c>
      <c r="H132" s="64" t="e">
        <f>SUM(#REF!,H65,H83,#REF!,H117,H130)</f>
        <v>#REF!</v>
      </c>
      <c r="I132" s="64" t="e">
        <f>SUM(#REF!,I65,I83,#REF!,I117,I130)</f>
        <v>#REF!</v>
      </c>
      <c r="J132" s="64" t="e">
        <f>SUM(#REF!,J65,J83,#REF!,J117,J130)</f>
        <v>#REF!</v>
      </c>
      <c r="K132" s="64" t="e">
        <f>SUM(#REF!,K65,K83,#REF!,K117,K130)</f>
        <v>#REF!</v>
      </c>
      <c r="L132" s="64" t="e">
        <f>SUM(#REF!,L65,L83,#REF!,L117,L130)</f>
        <v>#REF!</v>
      </c>
      <c r="M132" s="64" t="e">
        <f>SUM(#REF!,M65,M83,#REF!,M117,M130)</f>
        <v>#REF!</v>
      </c>
      <c r="N132" s="64" t="e">
        <f>SUM(#REF!,N65,N83,#REF!,N117,N130)</f>
        <v>#REF!</v>
      </c>
      <c r="O132" s="64" t="e">
        <f>SUM(#REF!,O65,O83,#REF!,O117,O130)</f>
        <v>#REF!</v>
      </c>
      <c r="P132" s="64" t="e">
        <f>SUM(#REF!,P65,P83,#REF!,P117,P130)</f>
        <v>#REF!</v>
      </c>
      <c r="Q132" s="65" t="e">
        <f>AVERAGE(E132,G132,I132,K132,M132,O132)</f>
        <v>#REF!</v>
      </c>
      <c r="R132" s="66" t="e">
        <f>AVERAGE(F132,H132,J132,L132,N132,P132)</f>
        <v>#REF!</v>
      </c>
    </row>
    <row r="133" spans="1:18" ht="29.25" customHeight="1" thickBot="1">
      <c r="A133" s="123"/>
      <c r="B133" s="127" t="s">
        <v>45</v>
      </c>
      <c r="C133" s="128"/>
      <c r="D133" s="129"/>
      <c r="E133" s="67">
        <f>E132/100*100</f>
        <v>59</v>
      </c>
      <c r="F133" s="67" t="e">
        <f t="shared" ref="F133:P133" si="39">F132/100*100</f>
        <v>#REF!</v>
      </c>
      <c r="G133" s="67" t="e">
        <f t="shared" si="39"/>
        <v>#REF!</v>
      </c>
      <c r="H133" s="67" t="e">
        <f t="shared" si="39"/>
        <v>#REF!</v>
      </c>
      <c r="I133" s="67" t="e">
        <f t="shared" si="39"/>
        <v>#REF!</v>
      </c>
      <c r="J133" s="67" t="e">
        <f t="shared" si="39"/>
        <v>#REF!</v>
      </c>
      <c r="K133" s="67" t="e">
        <f t="shared" si="39"/>
        <v>#REF!</v>
      </c>
      <c r="L133" s="67" t="e">
        <f t="shared" si="39"/>
        <v>#REF!</v>
      </c>
      <c r="M133" s="67" t="e">
        <f t="shared" si="39"/>
        <v>#REF!</v>
      </c>
      <c r="N133" s="67" t="e">
        <f t="shared" si="39"/>
        <v>#REF!</v>
      </c>
      <c r="O133" s="67" t="e">
        <f t="shared" si="39"/>
        <v>#REF!</v>
      </c>
      <c r="P133" s="67" t="e">
        <f t="shared" si="39"/>
        <v>#REF!</v>
      </c>
      <c r="Q133" s="68" t="e">
        <f>Q132/100*100</f>
        <v>#REF!</v>
      </c>
      <c r="R133" s="68" t="e">
        <f>R132/100*100</f>
        <v>#REF!</v>
      </c>
    </row>
  </sheetData>
  <mergeCells count="138">
    <mergeCell ref="C101:C102"/>
    <mergeCell ref="D101:D102"/>
    <mergeCell ref="E101:F101"/>
    <mergeCell ref="G101:H101"/>
    <mergeCell ref="I101:J101"/>
    <mergeCell ref="K101:L101"/>
    <mergeCell ref="M101:N101"/>
    <mergeCell ref="O101:P101"/>
    <mergeCell ref="Q101:R101"/>
    <mergeCell ref="A132:A133"/>
    <mergeCell ref="B132:D132"/>
    <mergeCell ref="B133:D133"/>
    <mergeCell ref="M115:N115"/>
    <mergeCell ref="O115:P115"/>
    <mergeCell ref="Q4:R4"/>
    <mergeCell ref="Q28:R28"/>
    <mergeCell ref="Q41:R41"/>
    <mergeCell ref="Q59:R59"/>
    <mergeCell ref="Q87:R87"/>
    <mergeCell ref="Q115:R115"/>
    <mergeCell ref="A61:A83"/>
    <mergeCell ref="A89:A97"/>
    <mergeCell ref="A103:A111"/>
    <mergeCell ref="A117:B131"/>
    <mergeCell ref="A114:K114"/>
    <mergeCell ref="L114:P114"/>
    <mergeCell ref="A115:A116"/>
    <mergeCell ref="B115:B116"/>
    <mergeCell ref="C115:C116"/>
    <mergeCell ref="D115:D116"/>
    <mergeCell ref="E115:F115"/>
    <mergeCell ref="G115:H115"/>
    <mergeCell ref="I115:J115"/>
    <mergeCell ref="K115:L115"/>
    <mergeCell ref="B103:B109"/>
    <mergeCell ref="A112:P112"/>
    <mergeCell ref="A113:C113"/>
    <mergeCell ref="E113:K113"/>
    <mergeCell ref="L113:P113"/>
    <mergeCell ref="A87:A88"/>
    <mergeCell ref="B87:B88"/>
    <mergeCell ref="C87:C88"/>
    <mergeCell ref="D87:D88"/>
    <mergeCell ref="I87:J87"/>
    <mergeCell ref="K87:L87"/>
    <mergeCell ref="M87:N87"/>
    <mergeCell ref="O87:P87"/>
    <mergeCell ref="E87:F87"/>
    <mergeCell ref="G87:H87"/>
    <mergeCell ref="A98:P98"/>
    <mergeCell ref="A99:C99"/>
    <mergeCell ref="E99:K99"/>
    <mergeCell ref="L99:P99"/>
    <mergeCell ref="A100:K100"/>
    <mergeCell ref="L100:P100"/>
    <mergeCell ref="A101:A102"/>
    <mergeCell ref="B101:B102"/>
    <mergeCell ref="A84:P84"/>
    <mergeCell ref="A85:C85"/>
    <mergeCell ref="E85:K85"/>
    <mergeCell ref="L85:P85"/>
    <mergeCell ref="A86:K86"/>
    <mergeCell ref="L86:P86"/>
    <mergeCell ref="B89:B95"/>
    <mergeCell ref="A56:P56"/>
    <mergeCell ref="A57:C57"/>
    <mergeCell ref="E57:K57"/>
    <mergeCell ref="L57:P57"/>
    <mergeCell ref="A58:K58"/>
    <mergeCell ref="L58:P58"/>
    <mergeCell ref="B61:B65"/>
    <mergeCell ref="B66:B70"/>
    <mergeCell ref="B71:B76"/>
    <mergeCell ref="B77:B81"/>
    <mergeCell ref="A27:K27"/>
    <mergeCell ref="L27:P27"/>
    <mergeCell ref="A38:P38"/>
    <mergeCell ref="A39:C39"/>
    <mergeCell ref="E39:K39"/>
    <mergeCell ref="L39:P39"/>
    <mergeCell ref="A40:K40"/>
    <mergeCell ref="L40:P40"/>
    <mergeCell ref="A43:A53"/>
    <mergeCell ref="B43:B53"/>
    <mergeCell ref="O28:P28"/>
    <mergeCell ref="A41:A42"/>
    <mergeCell ref="B41:B42"/>
    <mergeCell ref="C41:C42"/>
    <mergeCell ref="D41:D42"/>
    <mergeCell ref="E41:F41"/>
    <mergeCell ref="G41:H41"/>
    <mergeCell ref="I41:J41"/>
    <mergeCell ref="K41:L41"/>
    <mergeCell ref="M41:N41"/>
    <mergeCell ref="O41:P41"/>
    <mergeCell ref="A28:A29"/>
    <mergeCell ref="B28:B29"/>
    <mergeCell ref="C28:C29"/>
    <mergeCell ref="A25:P25"/>
    <mergeCell ref="A26:C26"/>
    <mergeCell ref="E26:K26"/>
    <mergeCell ref="L26:P26"/>
    <mergeCell ref="A4:A5"/>
    <mergeCell ref="B4:B5"/>
    <mergeCell ref="C4:C5"/>
    <mergeCell ref="D4:D5"/>
    <mergeCell ref="E4:F4"/>
    <mergeCell ref="G4:H4"/>
    <mergeCell ref="A6:A22"/>
    <mergeCell ref="B6:B22"/>
    <mergeCell ref="A1:P1"/>
    <mergeCell ref="A2:C2"/>
    <mergeCell ref="E2:K2"/>
    <mergeCell ref="L2:P2"/>
    <mergeCell ref="A3:K3"/>
    <mergeCell ref="L3:P3"/>
    <mergeCell ref="I4:J4"/>
    <mergeCell ref="K4:L4"/>
    <mergeCell ref="M4:N4"/>
    <mergeCell ref="O4:P4"/>
    <mergeCell ref="D28:D29"/>
    <mergeCell ref="E28:F28"/>
    <mergeCell ref="G28:H28"/>
    <mergeCell ref="I28:J28"/>
    <mergeCell ref="K28:L28"/>
    <mergeCell ref="M28:N28"/>
    <mergeCell ref="A30:A35"/>
    <mergeCell ref="B30:B35"/>
    <mergeCell ref="O59:P59"/>
    <mergeCell ref="A59:A60"/>
    <mergeCell ref="B59:B60"/>
    <mergeCell ref="C59:C60"/>
    <mergeCell ref="D59:D60"/>
    <mergeCell ref="E59:F59"/>
    <mergeCell ref="G59:H59"/>
    <mergeCell ref="I59:J59"/>
    <mergeCell ref="K59:L59"/>
    <mergeCell ref="M59:N59"/>
  </mergeCells>
  <printOptions horizontalCentered="1" verticalCentered="1"/>
  <pageMargins left="0" right="0" top="0" bottom="0" header="0" footer="0"/>
  <pageSetup paperSize="9" scale="1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"/>
  <sheetViews>
    <sheetView rightToLeft="1" topLeftCell="T1" workbookViewId="0">
      <selection sqref="A1:AK6"/>
    </sheetView>
  </sheetViews>
  <sheetFormatPr defaultRowHeight="15"/>
  <sheetData>
    <row r="1" spans="1:38">
      <c r="A1" s="144"/>
      <c r="B1" s="140" t="s">
        <v>24</v>
      </c>
      <c r="C1" s="141"/>
      <c r="D1" s="141"/>
      <c r="E1" s="141"/>
      <c r="F1" s="141"/>
      <c r="G1" s="142"/>
      <c r="H1" s="140" t="s">
        <v>25</v>
      </c>
      <c r="I1" s="141"/>
      <c r="J1" s="141"/>
      <c r="K1" s="141"/>
      <c r="L1" s="141"/>
      <c r="M1" s="142"/>
      <c r="N1" s="140" t="s">
        <v>26</v>
      </c>
      <c r="O1" s="141"/>
      <c r="P1" s="141"/>
      <c r="Q1" s="141"/>
      <c r="R1" s="141"/>
      <c r="S1" s="142"/>
      <c r="T1" s="140" t="s">
        <v>27</v>
      </c>
      <c r="U1" s="141"/>
      <c r="V1" s="141"/>
      <c r="W1" s="141"/>
      <c r="X1" s="141"/>
      <c r="Y1" s="142"/>
      <c r="Z1" s="140" t="s">
        <v>28</v>
      </c>
      <c r="AA1" s="141"/>
      <c r="AB1" s="141"/>
      <c r="AC1" s="141"/>
      <c r="AD1" s="141"/>
      <c r="AE1" s="142"/>
      <c r="AF1" s="140" t="s">
        <v>29</v>
      </c>
      <c r="AG1" s="141"/>
      <c r="AH1" s="141"/>
      <c r="AI1" s="141"/>
      <c r="AJ1" s="141"/>
      <c r="AK1" s="142"/>
      <c r="AL1" s="143" t="s">
        <v>30</v>
      </c>
    </row>
    <row r="2" spans="1:38" ht="30">
      <c r="A2" s="145"/>
      <c r="B2" s="69" t="s">
        <v>31</v>
      </c>
      <c r="C2" s="70" t="s">
        <v>3</v>
      </c>
      <c r="D2" s="69" t="s">
        <v>32</v>
      </c>
      <c r="E2" s="69" t="s">
        <v>7</v>
      </c>
      <c r="F2" s="69" t="s">
        <v>33</v>
      </c>
      <c r="G2" s="71" t="s">
        <v>20</v>
      </c>
      <c r="H2" s="69" t="s">
        <v>31</v>
      </c>
      <c r="I2" s="70" t="s">
        <v>3</v>
      </c>
      <c r="J2" s="69" t="s">
        <v>32</v>
      </c>
      <c r="K2" s="69" t="s">
        <v>7</v>
      </c>
      <c r="L2" s="69" t="s">
        <v>33</v>
      </c>
      <c r="M2" s="71" t="s">
        <v>20</v>
      </c>
      <c r="N2" s="69" t="s">
        <v>31</v>
      </c>
      <c r="O2" s="70" t="s">
        <v>3</v>
      </c>
      <c r="P2" s="69" t="s">
        <v>32</v>
      </c>
      <c r="Q2" s="69" t="s">
        <v>7</v>
      </c>
      <c r="R2" s="69" t="s">
        <v>33</v>
      </c>
      <c r="S2" s="71" t="s">
        <v>20</v>
      </c>
      <c r="T2" s="69" t="s">
        <v>31</v>
      </c>
      <c r="U2" s="70" t="s">
        <v>3</v>
      </c>
      <c r="V2" s="69" t="s">
        <v>32</v>
      </c>
      <c r="W2" s="69" t="s">
        <v>7</v>
      </c>
      <c r="X2" s="69" t="s">
        <v>33</v>
      </c>
      <c r="Y2" s="71" t="s">
        <v>20</v>
      </c>
      <c r="Z2" s="69" t="s">
        <v>31</v>
      </c>
      <c r="AA2" s="70" t="s">
        <v>3</v>
      </c>
      <c r="AB2" s="69" t="s">
        <v>32</v>
      </c>
      <c r="AC2" s="69" t="s">
        <v>7</v>
      </c>
      <c r="AD2" s="69" t="s">
        <v>33</v>
      </c>
      <c r="AE2" s="71" t="s">
        <v>20</v>
      </c>
      <c r="AF2" s="69" t="s">
        <v>31</v>
      </c>
      <c r="AG2" s="70" t="s">
        <v>3</v>
      </c>
      <c r="AH2" s="69" t="s">
        <v>32</v>
      </c>
      <c r="AI2" s="69" t="s">
        <v>7</v>
      </c>
      <c r="AJ2" s="69" t="s">
        <v>33</v>
      </c>
      <c r="AK2" s="71" t="s">
        <v>20</v>
      </c>
      <c r="AL2" s="143"/>
    </row>
    <row r="3" spans="1:38">
      <c r="A3" s="72" t="s">
        <v>34</v>
      </c>
      <c r="B3" s="73">
        <v>89</v>
      </c>
      <c r="C3" s="73">
        <v>79</v>
      </c>
      <c r="D3" s="73">
        <v>79</v>
      </c>
      <c r="E3" s="73">
        <v>75</v>
      </c>
      <c r="F3" s="73">
        <v>80</v>
      </c>
      <c r="G3" s="74">
        <f>AVERAGE(B3:F3)</f>
        <v>80.400000000000006</v>
      </c>
      <c r="H3" s="73">
        <v>95</v>
      </c>
      <c r="I3" s="73">
        <v>78</v>
      </c>
      <c r="J3" s="73">
        <v>75</v>
      </c>
      <c r="K3" s="73">
        <v>68</v>
      </c>
      <c r="L3" s="73">
        <v>79</v>
      </c>
      <c r="M3" s="74">
        <f>AVERAGE(H3:L3)</f>
        <v>79</v>
      </c>
      <c r="N3" s="73">
        <v>79</v>
      </c>
      <c r="O3" s="73">
        <v>90</v>
      </c>
      <c r="P3" s="73">
        <v>87</v>
      </c>
      <c r="Q3" s="73">
        <v>75</v>
      </c>
      <c r="R3" s="73">
        <v>90</v>
      </c>
      <c r="S3" s="74">
        <f>AVERAGE(N3:R3)</f>
        <v>84.2</v>
      </c>
      <c r="T3" s="73">
        <v>79</v>
      </c>
      <c r="U3" s="73">
        <v>75</v>
      </c>
      <c r="V3" s="73">
        <v>90</v>
      </c>
      <c r="W3" s="73">
        <v>67</v>
      </c>
      <c r="X3" s="73">
        <v>80</v>
      </c>
      <c r="Y3" s="74">
        <f>AVERAGE(T3:X3)</f>
        <v>78.2</v>
      </c>
      <c r="Z3" s="73">
        <v>75</v>
      </c>
      <c r="AA3" s="73">
        <v>80</v>
      </c>
      <c r="AB3" s="73">
        <v>80</v>
      </c>
      <c r="AC3" s="73">
        <v>78</v>
      </c>
      <c r="AD3" s="73">
        <v>70</v>
      </c>
      <c r="AE3" s="74">
        <f>AVERAGE(Z3:AD3)</f>
        <v>76.599999999999994</v>
      </c>
      <c r="AF3" s="73">
        <v>85</v>
      </c>
      <c r="AG3" s="73">
        <v>54</v>
      </c>
      <c r="AH3" s="73">
        <v>54</v>
      </c>
      <c r="AI3" s="73">
        <v>57</v>
      </c>
      <c r="AJ3" s="73">
        <v>50</v>
      </c>
      <c r="AK3" s="74">
        <f>AVERAGE(AF3:AJ3)</f>
        <v>60</v>
      </c>
      <c r="AL3" s="75">
        <f>AVERAGE(G3,M3,S3,Y3,AE3,AK3)</f>
        <v>76.399999999999991</v>
      </c>
    </row>
    <row r="4" spans="1:38">
      <c r="A4" s="72" t="s">
        <v>35</v>
      </c>
      <c r="B4" s="73">
        <v>99</v>
      </c>
      <c r="C4" s="73">
        <v>90</v>
      </c>
      <c r="D4" s="73">
        <v>85</v>
      </c>
      <c r="E4" s="73">
        <v>90</v>
      </c>
      <c r="F4" s="73">
        <v>90</v>
      </c>
      <c r="G4" s="74">
        <f>AVERAGE(B4:F4)</f>
        <v>90.8</v>
      </c>
      <c r="H4" s="73">
        <v>98</v>
      </c>
      <c r="I4" s="73">
        <v>98</v>
      </c>
      <c r="J4" s="73">
        <v>90</v>
      </c>
      <c r="K4" s="73">
        <v>90</v>
      </c>
      <c r="L4" s="73">
        <v>76</v>
      </c>
      <c r="M4" s="74">
        <f>AVERAGE(H4:L4)</f>
        <v>90.4</v>
      </c>
      <c r="N4" s="73">
        <v>94</v>
      </c>
      <c r="O4" s="73">
        <v>100</v>
      </c>
      <c r="P4" s="73">
        <v>90</v>
      </c>
      <c r="Q4" s="73">
        <v>75</v>
      </c>
      <c r="R4" s="73">
        <v>100</v>
      </c>
      <c r="S4" s="74">
        <f>AVERAGE(N4:R4)</f>
        <v>91.8</v>
      </c>
      <c r="T4" s="73">
        <v>89</v>
      </c>
      <c r="U4" s="73">
        <v>86</v>
      </c>
      <c r="V4" s="73">
        <v>95</v>
      </c>
      <c r="W4" s="73">
        <v>98</v>
      </c>
      <c r="X4" s="73">
        <v>85</v>
      </c>
      <c r="Y4" s="74">
        <f>AVERAGE(T4:X4)</f>
        <v>90.6</v>
      </c>
      <c r="Z4" s="73">
        <v>85</v>
      </c>
      <c r="AA4" s="73">
        <v>86</v>
      </c>
      <c r="AB4" s="73">
        <v>75</v>
      </c>
      <c r="AC4" s="73">
        <v>89</v>
      </c>
      <c r="AD4" s="73">
        <v>75</v>
      </c>
      <c r="AE4" s="74">
        <f>AVERAGE(Z4:AD4)</f>
        <v>82</v>
      </c>
      <c r="AF4" s="73">
        <v>90</v>
      </c>
      <c r="AG4" s="73">
        <v>78</v>
      </c>
      <c r="AH4" s="73">
        <v>75</v>
      </c>
      <c r="AI4" s="73">
        <v>78</v>
      </c>
      <c r="AJ4" s="73">
        <v>55</v>
      </c>
      <c r="AK4" s="74">
        <f>AVERAGE(AF4:AJ4)</f>
        <v>75.2</v>
      </c>
      <c r="AL4" s="75">
        <f>AVERAGE(G4,M4,S4,Y4,AE4,AK4)</f>
        <v>86.800000000000011</v>
      </c>
    </row>
    <row r="5" spans="1:38">
      <c r="A5" s="72"/>
      <c r="B5" s="73"/>
      <c r="C5" s="73"/>
      <c r="D5" s="73"/>
      <c r="E5" s="73"/>
      <c r="F5" s="73"/>
      <c r="G5" s="74" t="e">
        <f>AVERAGE(B5:F5)</f>
        <v>#DIV/0!</v>
      </c>
      <c r="H5" s="73"/>
      <c r="I5" s="73"/>
      <c r="J5" s="73"/>
      <c r="K5" s="73"/>
      <c r="L5" s="73"/>
      <c r="M5" s="74" t="e">
        <f>AVERAGE(H5:L5)</f>
        <v>#DIV/0!</v>
      </c>
      <c r="N5" s="73"/>
      <c r="O5" s="73"/>
      <c r="P5" s="73"/>
      <c r="Q5" s="73"/>
      <c r="R5" s="73"/>
      <c r="S5" s="74" t="e">
        <f>AVERAGE(N5:R5)</f>
        <v>#DIV/0!</v>
      </c>
      <c r="T5" s="73"/>
      <c r="U5" s="73"/>
      <c r="V5" s="73"/>
      <c r="W5" s="73"/>
      <c r="X5" s="73"/>
      <c r="Y5" s="74" t="e">
        <f>AVERAGE(T5:X5)</f>
        <v>#DIV/0!</v>
      </c>
      <c r="Z5" s="73"/>
      <c r="AA5" s="73"/>
      <c r="AB5" s="73"/>
      <c r="AC5" s="73"/>
      <c r="AD5" s="73"/>
      <c r="AE5" s="74" t="e">
        <f>AVERAGE(Z5:AD5)</f>
        <v>#DIV/0!</v>
      </c>
      <c r="AF5" s="73"/>
      <c r="AG5" s="73"/>
      <c r="AH5" s="73"/>
      <c r="AI5" s="73"/>
      <c r="AJ5" s="73"/>
      <c r="AK5" s="74" t="e">
        <f>AVERAGE(AF5:AJ5)</f>
        <v>#DIV/0!</v>
      </c>
      <c r="AL5" s="75" t="e">
        <f>AVERAGE(G5,M5,S5,Y5,AE5,AK5)</f>
        <v>#DIV/0!</v>
      </c>
    </row>
    <row r="6" spans="1:38">
      <c r="A6" s="72"/>
      <c r="B6" s="73"/>
      <c r="C6" s="73"/>
      <c r="D6" s="73"/>
      <c r="E6" s="73"/>
      <c r="F6" s="73"/>
      <c r="G6" s="74" t="e">
        <f>AVERAGE(B6:F6)</f>
        <v>#DIV/0!</v>
      </c>
      <c r="H6" s="73"/>
      <c r="I6" s="73"/>
      <c r="J6" s="73"/>
      <c r="K6" s="73"/>
      <c r="L6" s="73"/>
      <c r="M6" s="74" t="e">
        <f>AVERAGE(H6:L6)</f>
        <v>#DIV/0!</v>
      </c>
      <c r="N6" s="73"/>
      <c r="O6" s="73"/>
      <c r="P6" s="73"/>
      <c r="Q6" s="73"/>
      <c r="R6" s="73"/>
      <c r="S6" s="74" t="e">
        <f>AVERAGE(N6:R6)</f>
        <v>#DIV/0!</v>
      </c>
      <c r="T6" s="73"/>
      <c r="U6" s="73"/>
      <c r="V6" s="73"/>
      <c r="W6" s="73"/>
      <c r="X6" s="73"/>
      <c r="Y6" s="74" t="e">
        <f>AVERAGE(T6:X6)</f>
        <v>#DIV/0!</v>
      </c>
      <c r="Z6" s="73"/>
      <c r="AA6" s="73"/>
      <c r="AB6" s="73"/>
      <c r="AC6" s="73"/>
      <c r="AD6" s="73"/>
      <c r="AE6" s="74" t="e">
        <f>AVERAGE(Z6:AD6)</f>
        <v>#DIV/0!</v>
      </c>
      <c r="AF6" s="73"/>
      <c r="AG6" s="73"/>
      <c r="AH6" s="73"/>
      <c r="AI6" s="73"/>
      <c r="AJ6" s="73"/>
      <c r="AK6" s="74" t="e">
        <f>AVERAGE(AF6:AJ6)</f>
        <v>#DIV/0!</v>
      </c>
      <c r="AL6" s="75" t="e">
        <f>AVERAGE(G6,M6,S6,Y6,AE6,AK6)</f>
        <v>#DIV/0!</v>
      </c>
    </row>
  </sheetData>
  <mergeCells count="8">
    <mergeCell ref="AF1:AK1"/>
    <mergeCell ref="AL1:AL2"/>
    <mergeCell ref="A1:A2"/>
    <mergeCell ref="B1:G1"/>
    <mergeCell ref="H1:M1"/>
    <mergeCell ref="N1:S1"/>
    <mergeCell ref="T1:Y1"/>
    <mergeCell ref="Z1:A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چک لیست پایش ستاد شهرستان</vt:lpstr>
      <vt:lpstr>مقایسه نتایج نهایی</vt:lpstr>
      <vt:lpstr>Sheet3</vt:lpstr>
      <vt:lpstr>'چک لیست پایش ستاد شهرستان'!OLE_LINK1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Jadidian</cp:lastModifiedBy>
  <cp:lastPrinted>2009-12-31T21:26:25Z</cp:lastPrinted>
  <dcterms:created xsi:type="dcterms:W3CDTF">2014-11-23T09:54:42Z</dcterms:created>
  <dcterms:modified xsi:type="dcterms:W3CDTF">2009-12-31T21:27:14Z</dcterms:modified>
</cp:coreProperties>
</file>